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11"/>
  <workbookPr defaultThemeVersion="166925"/>
  <mc:AlternateContent xmlns:mc="http://schemas.openxmlformats.org/markup-compatibility/2006">
    <mc:Choice Requires="x15">
      <x15ac:absPath xmlns:x15ac="http://schemas.microsoft.com/office/spreadsheetml/2010/11/ac" url="https://finansforbundet-my.sharepoint.com/personal/rnh_finansforbundet_dk/Documents/Skrivebord/"/>
    </mc:Choice>
  </mc:AlternateContent>
  <xr:revisionPtr revIDLastSave="0" documentId="8_{2EFDCA31-4CF7-4771-8CBF-80935B87FC2B}" xr6:coauthVersionLast="47" xr6:coauthVersionMax="47" xr10:uidLastSave="{00000000-0000-0000-0000-000000000000}"/>
  <bookViews>
    <workbookView xWindow="28680" yWindow="-120" windowWidth="29040" windowHeight="15720" xr2:uid="{CF3BE1D8-4C79-4A72-A748-DBCFCB07B762}"/>
  </bookViews>
  <sheets>
    <sheet name="Løngrænse Kontraktansatte DB"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9" l="1"/>
  <c r="C39" i="9"/>
  <c r="C48" i="9"/>
  <c r="C29" i="9"/>
  <c r="C28" i="9"/>
  <c r="C38" i="9"/>
  <c r="C37" i="9"/>
  <c r="C47" i="9"/>
  <c r="C46" i="9"/>
  <c r="C110" i="9"/>
  <c r="C108" i="9" s="1"/>
  <c r="C112" i="9" s="1"/>
  <c r="C100" i="9"/>
  <c r="C81" i="9"/>
  <c r="C90" i="9"/>
  <c r="C88" i="9" s="1"/>
  <c r="C80" i="9"/>
  <c r="C73" i="9"/>
  <c r="C72" i="9"/>
  <c r="C64" i="9"/>
  <c r="C65" i="9"/>
  <c r="C56" i="9"/>
  <c r="C55" i="9"/>
  <c r="C44" i="9" l="1"/>
  <c r="C49" i="9" s="1"/>
  <c r="C26" i="9"/>
  <c r="C31" i="9" s="1"/>
  <c r="C35" i="9"/>
  <c r="C40" i="9" s="1"/>
  <c r="C53" i="9"/>
  <c r="C58" i="9" s="1"/>
  <c r="C62" i="9"/>
  <c r="C66" i="9" s="1"/>
  <c r="C78" i="9"/>
  <c r="C82" i="9" s="1"/>
  <c r="C92" i="9"/>
  <c r="C98" i="9"/>
  <c r="C102" i="9" s="1"/>
  <c r="C70" i="9"/>
  <c r="C74" i="9" s="1"/>
</calcChain>
</file>

<file path=xl/sharedStrings.xml><?xml version="1.0" encoding="utf-8"?>
<sst xmlns="http://schemas.openxmlformats.org/spreadsheetml/2006/main" count="138" uniqueCount="54">
  <si>
    <t>VOKens løngrænse Kontraktansatte (Netto)</t>
  </si>
  <si>
    <t xml:space="preserve">Netto betyder, at medarbejderen i sin kontrakt SKAL have ret til disse elementer udover månedslønnen. Dvs. fremgår det af kontrakten at medarbejderen har ret til O-dage, 6. ferieuge, AG pensionsbidrag og Særligt ferietillæg udover månedslønnen, så kan man sammenlige kontraktens månedsløn med VOKens løngrænse ift. at kontrolle om medarbejderen er over eller under grænsen.  </t>
  </si>
  <si>
    <t>1. juli 2023</t>
  </si>
  <si>
    <t>1. juli 2024</t>
  </si>
  <si>
    <t>1. juli 2025</t>
  </si>
  <si>
    <t>1. juli 2026</t>
  </si>
  <si>
    <t>1. juli 2027</t>
  </si>
  <si>
    <t>VOKens løngrænse Kontraktansatte (Brutto)</t>
  </si>
  <si>
    <t xml:space="preserve">Brutto løngrænsen kommer i spil, når virksomheden skriver at betalingen for eksempelvis særligt ferietillæg, O-dage og 6.ferieuge er indeholdt i månedslønnen. Mao. så får medarbejderen en brutto-månedsløn, der indeholder betalingen af disse elementer. Dvs. ift. overenskomstens løngrænse betyder det, at man skal tillægge værdien af de elementer, der er indeholdt i medarbejderens løn til overenskomstens løngrænse, før man kan sammenligne og tjekke om månedslønnen ligger over eller under overenskomstens grænse for kontraktansatte. </t>
  </si>
  <si>
    <t>Omsorgsdage</t>
  </si>
  <si>
    <t>(5 dage årligt)</t>
  </si>
  <si>
    <t xml:space="preserve">Tast 0,00 hvis medarbejderen fortsat har ret til 5 O-dage.
Tast 2,1869 hvis medarbejderen ikke har ret til O-dage. Værdien af fem O-dage beregnes af samlet fast månedsløn inkl. eget pensionsbidrag + arbejdsgivers pensionsbidrag. 
Dvs. 1,92*(1+0,1390) = 2,1869 </t>
  </si>
  <si>
    <t xml:space="preserve">NB! I Danske Banks VOK (§ 64) fremgår det at O-dagene skal beregnes ekskl. Særligt ferietillæg. I sektorens øvrige virksomheder beregnes O-dagene inkl. særligt ferietillæg.
Danske Bank inkluderer O-dagene i lønnen for alle kontraktansatte. </t>
  </si>
  <si>
    <t>6. ferieuge</t>
  </si>
  <si>
    <t xml:space="preserve">Tast 0,00 hvis medarbejderen har fortsat ret til 6. ferieuge.
Tast 2,240 hvis medarbejderen ikke har ret til 6. ferieuge. Værdien af 6. ferieuge beregnes af samlet fast månedsløn inkl. eget pensionsbidrag + særligt ferietillæg + arbejdsgivers pensionsbidrag. Dvs. 1,92*(1+0,1390+0,0275) = 2,240 </t>
  </si>
  <si>
    <r>
      <t xml:space="preserve">Arbejdsgivers pensionsbidrag
</t>
    </r>
    <r>
      <rPr>
        <sz val="10"/>
        <color theme="1"/>
        <rFont val="Arial"/>
        <family val="2"/>
      </rPr>
      <t>Medarbejdere på jobløn:       13,90%
Medarbejdere uden jobløn:   11,90%
Jobniveau 8-10:                  13,90%</t>
    </r>
  </si>
  <si>
    <t>(13,90% måske højere)</t>
  </si>
  <si>
    <t xml:space="preserve">Tast 0,00 hvis medarbejderen fastholder uændret AG-bidrag. 
Hvis medarbejderens AG-bidrag bliver inkluderet i lønnen, så tast 11,90 eller 13,90%. 
Hvis medarbejderens AG-bidrag nedsættes, så indtast nedgangen fx 0,65%. </t>
  </si>
  <si>
    <t xml:space="preserve">NB! Jf. de konkrete individuelle kontrakter oplever flere at AG's pensionsbidrag nedsættes 0,65%. </t>
  </si>
  <si>
    <t>Særligt ferietillæg</t>
  </si>
  <si>
    <t>Tast 0,00 hvis medarbejderen fastholder ferietillæg på 3,75%. 
Hvis ferietillægget bliver inkluderet i månedslønnen, så tast 2,75%, fordi medarbejderen fortsat får udbetalt 1,00% årligt i ferietillæg i henhold til ferieloven</t>
  </si>
  <si>
    <t xml:space="preserve">NB! Danske Bank inkluderer Ferietillægget i lønnen for alle kontraktansatte. Dvs. de får kun ferielovens 1,00 % udbetalt 1.maj.  </t>
  </si>
  <si>
    <t>Tillæg st. bededag</t>
  </si>
  <si>
    <t>Tast 0,00 hvis medarbejderen fastholder tillægget.
Tast 0,529 hvis medarbejderen ikke har ret til tillægget. Værdien af tillægget beregnes af samlet månedsløn inkl. eget pensionsbidrag + arbejdsgivers pensionsbidrag + særligt ferietillæg (3,75). 
Dvs. 0,45*(1+0,1390*0,0375) = 0,529  
Se også FH/DA's omregning af st. bededags tillægget til særligt ferietillæg.</t>
  </si>
  <si>
    <t>Regneark DB anvender 2025-28 jf. organisationsmødereferat</t>
  </si>
  <si>
    <t>Bruttoløn-grænsen Kontraktansatte (1. juli 2027)</t>
  </si>
  <si>
    <t>Samlet fast månedsløn inkl. eget pensionsbidrag</t>
  </si>
  <si>
    <t>Arbejdsgivers pensionsbidrag</t>
  </si>
  <si>
    <t>Pensionsbidrag i VOK 13,9% - forskellen i forhold til dette indtastes i feltet</t>
  </si>
  <si>
    <t>Værdien af Omsorgsdage</t>
  </si>
  <si>
    <t>(NB! det er 2,75% fordi medarbejderen fortsat får udbetalt 1,00% årligt i ferietillæg i henhold til ferieloven)</t>
  </si>
  <si>
    <t>Værdien af 6. ferieuge</t>
  </si>
  <si>
    <t>Værdien af Særligt ferietillæg</t>
  </si>
  <si>
    <t xml:space="preserve">i 2021 skal denne procent anvendes, fordi de i 2021 kun sættes 0,25 pct. ned i AG-bidrag. De andre år er det 0,65 pct. </t>
  </si>
  <si>
    <t>Værdien af Arbejdsgivers pensionsbidrag</t>
  </si>
  <si>
    <t>Bruttoløn-grænsen Kontraktansatte (1. juli 2026)</t>
  </si>
  <si>
    <t>Bruttoløn-grænsen Kontraktansatte (1. juli 2025)</t>
  </si>
  <si>
    <t>Tilføjes fra 2025 jf. enighed mellem FIDA/A og FIFO.</t>
  </si>
  <si>
    <t>Bruttoløn-grænsen Kontraktansatte (1. juli 2024)</t>
  </si>
  <si>
    <t>(Hvis medarbejderen har ret til O-dage, så tastes der 0 kr. i dette felt)</t>
  </si>
  <si>
    <t>(Hvis medarbejderen har ret til 6.ferieuge, så tastes der 0 kr. i dette felt)</t>
  </si>
  <si>
    <t>(Hvis medarbejderen har ret til ferietillæg på 3,25%, så tastes der 0 kr. i dette felt)</t>
  </si>
  <si>
    <t>(Hvis medarbejderen har ret til arbejdsgiverbidrag på 13,9%, så tastes der 0 kr. i dette felt)</t>
  </si>
  <si>
    <t>Bruttoløn-grænsen Kontraktansatte (1. juli 2023)</t>
  </si>
  <si>
    <t>(Hvis medarbejderen har ret til ferietillæg på 3,75%, så tastes der 0 kr. i dette felt)</t>
  </si>
  <si>
    <t>Bruttoløn-grænsen Kontraktansatte (1. juli 2022)</t>
  </si>
  <si>
    <t>Bruttoløn-grænsen Kontraktansatte (1. juli 2021)</t>
  </si>
  <si>
    <t>NB! AGs pensionsbidrag er 13,75%. Det nedsættes kun 0,25% i 2021</t>
  </si>
  <si>
    <t>Bruttoløn-grænsen Kontraktansatte (1. juli 2020)</t>
  </si>
  <si>
    <t xml:space="preserve">NB! Her AGs pensionsbidrag 13,50% , og dette er det samme for kontraktansatte. Der  tastes derfor 0. </t>
  </si>
  <si>
    <t>Bruttoløn-grænsen Kontraktansatte (1. juli 2019)</t>
  </si>
  <si>
    <t>(Trin 87 - Finansmedarbejdere)</t>
  </si>
  <si>
    <t xml:space="preserve">NB! Her AGs pensionsbidrag 13,25%, og det er det samme for kontraktansatte. Der tastes derfor 0. </t>
  </si>
  <si>
    <t>(Trin 248E - IT-medarbejdere)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</si>
</sst>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quot;kr.&quot;_-;\-* #,##0.00\ &quot;kr.&quot;_-;_-* &quot;-&quot;??\ &quot;kr.&quot;_-;_-@_-"/>
    <numFmt numFmtId="165" formatCode="_-* #,##0\ &quot;kr.&quot;_-;\-* #,##0\ &quot;kr.&quot;_-;_-* &quot;-&quot;??\ &quot;kr.&quot;_-;_-@_-"/>
    <numFmt numFmtId="166" formatCode="0.0000"/>
    <numFmt numFmtId="167" formatCode="0.000%"/>
    <numFmt numFmtId="168" formatCode="_-* #,##0\ &quot;kr.&quot;_-;\-* #,##0\ &quot;kr.&quot;_-;_-* &quot;-&quot;???\ &quot;kr.&quot;_-;_-@_-"/>
  </numFmts>
  <fonts count="15">
    <font>
      <sz val="11"/>
      <color theme="1"/>
      <name val="Calibri"/>
      <family val="2"/>
      <scheme val="minor"/>
    </font>
    <font>
      <sz val="11"/>
      <color theme="1"/>
      <name val="Calibri"/>
      <family val="2"/>
      <scheme val="minor"/>
    </font>
    <font>
      <b/>
      <sz val="10"/>
      <color theme="1"/>
      <name val="Arial"/>
      <family val="2"/>
    </font>
    <font>
      <sz val="10"/>
      <color theme="1"/>
      <name val="Arial"/>
      <family val="2"/>
    </font>
    <font>
      <i/>
      <sz val="10"/>
      <color theme="1"/>
      <name val="Arial"/>
      <family val="2"/>
    </font>
    <font>
      <b/>
      <sz val="12"/>
      <color theme="1"/>
      <name val="Arial"/>
      <family val="2"/>
    </font>
    <font>
      <b/>
      <sz val="18"/>
      <color theme="1"/>
      <name val="Arial"/>
      <family val="2"/>
    </font>
    <font>
      <sz val="10"/>
      <color rgb="FFFF0000"/>
      <name val="Arial"/>
      <family val="2"/>
    </font>
    <font>
      <b/>
      <sz val="10"/>
      <color rgb="FFFF0000"/>
      <name val="Arial"/>
      <family val="2"/>
    </font>
    <font>
      <b/>
      <sz val="12"/>
      <color rgb="FFFF0000"/>
      <name val="Calibri"/>
      <family val="2"/>
      <scheme val="minor"/>
    </font>
    <font>
      <sz val="10"/>
      <color rgb="FF000000"/>
      <name val="Arial"/>
      <family val="2"/>
    </font>
    <font>
      <b/>
      <sz val="12"/>
      <color rgb="FF000000"/>
      <name val="Arial"/>
      <family val="2"/>
    </font>
    <font>
      <sz val="10"/>
      <name val="Arial"/>
      <family val="2"/>
    </font>
    <font>
      <b/>
      <sz val="10"/>
      <name val="Arial"/>
      <family val="2"/>
    </font>
    <font>
      <b/>
      <sz val="24"/>
      <color rgb="FFFF0000"/>
      <name val="Calibri"/>
      <family val="2"/>
      <scheme val="minor"/>
    </font>
  </fonts>
  <fills count="4">
    <fill>
      <patternFill patternType="none"/>
    </fill>
    <fill>
      <patternFill patternType="gray125"/>
    </fill>
    <fill>
      <patternFill patternType="solid">
        <fgColor theme="5" tint="0.59999389629810485"/>
        <bgColor indexed="64"/>
      </patternFill>
    </fill>
    <fill>
      <patternFill patternType="solid">
        <fgColor theme="4" tint="0.59999389629810485"/>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xf numFmtId="164" fontId="1" fillId="0" borderId="0" applyFont="0" applyFill="0" applyBorder="0" applyAlignment="0" applyProtection="0"/>
  </cellStyleXfs>
  <cellXfs count="65">
    <xf numFmtId="0" fontId="0" fillId="0" borderId="0" xfId="0"/>
    <xf numFmtId="0" fontId="3" fillId="0" borderId="0" xfId="0" applyFont="1"/>
    <xf numFmtId="165" fontId="3" fillId="0" borderId="1" xfId="1" applyNumberFormat="1" applyFont="1" applyBorder="1"/>
    <xf numFmtId="0" fontId="6" fillId="0" borderId="0" xfId="0" applyFont="1"/>
    <xf numFmtId="0" fontId="2" fillId="0" borderId="1" xfId="0" applyFont="1" applyBorder="1"/>
    <xf numFmtId="10" fontId="3" fillId="0" borderId="1" xfId="0" applyNumberFormat="1" applyFont="1" applyBorder="1" applyAlignment="1">
      <alignment horizontal="right"/>
    </xf>
    <xf numFmtId="165" fontId="5" fillId="0" borderId="1" xfId="1" applyNumberFormat="1" applyFont="1" applyBorder="1"/>
    <xf numFmtId="0" fontId="2" fillId="2" borderId="1" xfId="0" applyFont="1" applyFill="1" applyBorder="1"/>
    <xf numFmtId="10" fontId="3" fillId="2" borderId="1" xfId="0" applyNumberFormat="1" applyFont="1" applyFill="1" applyBorder="1" applyAlignment="1">
      <alignment horizontal="right"/>
    </xf>
    <xf numFmtId="0" fontId="2" fillId="2" borderId="1" xfId="0" applyFont="1" applyFill="1" applyBorder="1" applyAlignment="1">
      <alignment wrapText="1"/>
    </xf>
    <xf numFmtId="167" fontId="3" fillId="2" borderId="1" xfId="0" applyNumberFormat="1" applyFont="1" applyFill="1" applyBorder="1" applyAlignment="1">
      <alignment horizontal="right"/>
    </xf>
    <xf numFmtId="167" fontId="3" fillId="0" borderId="1" xfId="0" applyNumberFormat="1" applyFont="1" applyBorder="1" applyAlignment="1">
      <alignment horizontal="right"/>
    </xf>
    <xf numFmtId="0" fontId="8" fillId="0" borderId="0" xfId="0" applyFont="1"/>
    <xf numFmtId="166" fontId="0" fillId="0" borderId="0" xfId="0" applyNumberFormat="1"/>
    <xf numFmtId="0" fontId="10" fillId="0" borderId="0" xfId="0" applyFont="1"/>
    <xf numFmtId="0" fontId="10" fillId="0" borderId="1" xfId="0" applyFont="1" applyBorder="1"/>
    <xf numFmtId="165" fontId="10" fillId="0" borderId="1" xfId="0" applyNumberFormat="1" applyFont="1" applyBorder="1"/>
    <xf numFmtId="0" fontId="12" fillId="0" borderId="1" xfId="0" applyFont="1" applyBorder="1"/>
    <xf numFmtId="0" fontId="13" fillId="2" borderId="1" xfId="0" applyFont="1" applyFill="1" applyBorder="1"/>
    <xf numFmtId="167" fontId="12" fillId="2" borderId="1" xfId="0" applyNumberFormat="1" applyFont="1" applyFill="1" applyBorder="1" applyAlignment="1">
      <alignment horizontal="right"/>
    </xf>
    <xf numFmtId="165" fontId="0" fillId="0" borderId="0" xfId="1" applyNumberFormat="1" applyFont="1"/>
    <xf numFmtId="0" fontId="7" fillId="0" borderId="0" xfId="0" applyFont="1" applyAlignment="1">
      <alignment wrapText="1"/>
    </xf>
    <xf numFmtId="0" fontId="14" fillId="0" borderId="0" xfId="0" applyFont="1"/>
    <xf numFmtId="0" fontId="13" fillId="0" borderId="0" xfId="0" applyFont="1"/>
    <xf numFmtId="167" fontId="12" fillId="0" borderId="0" xfId="0" applyNumberFormat="1" applyFont="1" applyAlignment="1">
      <alignment horizontal="right"/>
    </xf>
    <xf numFmtId="0" fontId="12" fillId="0" borderId="0" xfId="0" applyFont="1" applyAlignment="1">
      <alignment horizontal="left"/>
    </xf>
    <xf numFmtId="0" fontId="12" fillId="0" borderId="0" xfId="0" applyFont="1" applyAlignment="1">
      <alignment wrapText="1"/>
    </xf>
    <xf numFmtId="0" fontId="11" fillId="3" borderId="1" xfId="0" applyFont="1" applyFill="1" applyBorder="1"/>
    <xf numFmtId="165" fontId="11" fillId="3" borderId="1" xfId="0" applyNumberFormat="1" applyFont="1" applyFill="1" applyBorder="1"/>
    <xf numFmtId="0" fontId="12" fillId="0" borderId="0" xfId="0" applyFont="1"/>
    <xf numFmtId="168" fontId="0" fillId="0" borderId="1" xfId="0" applyNumberFormat="1" applyBorder="1"/>
    <xf numFmtId="10" fontId="0" fillId="0" borderId="0" xfId="0" applyNumberFormat="1"/>
    <xf numFmtId="165" fontId="12" fillId="0" borderId="0" xfId="0" applyNumberFormat="1" applyFont="1" applyAlignment="1">
      <alignment wrapText="1"/>
    </xf>
    <xf numFmtId="10" fontId="12" fillId="0" borderId="0" xfId="0" applyNumberFormat="1" applyFont="1" applyAlignment="1">
      <alignment wrapText="1"/>
    </xf>
    <xf numFmtId="168" fontId="12" fillId="0" borderId="0" xfId="0" applyNumberFormat="1" applyFont="1" applyAlignment="1">
      <alignment wrapText="1"/>
    </xf>
    <xf numFmtId="10" fontId="3" fillId="0" borderId="7" xfId="0" applyNumberFormat="1" applyFont="1" applyBorder="1" applyAlignment="1">
      <alignment horizontal="left"/>
    </xf>
    <xf numFmtId="10" fontId="3" fillId="0" borderId="6" xfId="0" applyNumberFormat="1"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4" xfId="0" applyFont="1" applyBorder="1" applyAlignment="1">
      <alignment horizontal="left" wrapText="1"/>
    </xf>
    <xf numFmtId="0" fontId="3" fillId="0" borderId="5" xfId="0" applyFont="1" applyBorder="1" applyAlignment="1">
      <alignment horizontal="left"/>
    </xf>
    <xf numFmtId="0" fontId="3" fillId="0" borderId="6" xfId="0" applyFont="1" applyBorder="1" applyAlignment="1">
      <alignment horizontal="left"/>
    </xf>
    <xf numFmtId="0" fontId="3" fillId="0" borderId="2" xfId="0" applyFont="1"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10" fontId="3" fillId="2" borderId="3" xfId="0" applyNumberFormat="1" applyFont="1" applyFill="1" applyBorder="1" applyAlignment="1">
      <alignment horizontal="left"/>
    </xf>
    <xf numFmtId="10" fontId="3" fillId="2" borderId="4" xfId="0" applyNumberFormat="1" applyFont="1" applyFill="1" applyBorder="1" applyAlignment="1">
      <alignment horizontal="left"/>
    </xf>
    <xf numFmtId="0" fontId="3" fillId="2" borderId="2" xfId="0" applyFont="1" applyFill="1" applyBorder="1" applyAlignment="1">
      <alignment horizontal="left" wrapText="1"/>
    </xf>
    <xf numFmtId="0" fontId="3" fillId="2" borderId="3" xfId="0" applyFont="1" applyFill="1" applyBorder="1" applyAlignment="1">
      <alignment horizontal="left" wrapText="1"/>
    </xf>
    <xf numFmtId="0" fontId="3" fillId="2" borderId="4" xfId="0" applyFont="1" applyFill="1" applyBorder="1" applyAlignment="1">
      <alignment horizontal="left" wrapText="1"/>
    </xf>
    <xf numFmtId="10" fontId="3" fillId="0" borderId="3" xfId="0" applyNumberFormat="1" applyFont="1" applyBorder="1" applyAlignment="1">
      <alignment horizontal="left"/>
    </xf>
    <xf numFmtId="10" fontId="3" fillId="0" borderId="4" xfId="0" applyNumberFormat="1" applyFont="1" applyBorder="1" applyAlignment="1">
      <alignment horizontal="left"/>
    </xf>
    <xf numFmtId="0" fontId="3" fillId="2" borderId="2" xfId="0" applyFont="1" applyFill="1" applyBorder="1" applyAlignment="1">
      <alignment horizontal="left"/>
    </xf>
    <xf numFmtId="0" fontId="3" fillId="2" borderId="4" xfId="0" applyFont="1" applyFill="1" applyBorder="1" applyAlignment="1">
      <alignment horizontal="left"/>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4" xfId="0" applyFont="1" applyBorder="1" applyAlignment="1">
      <alignment horizontal="left" wrapText="1"/>
    </xf>
    <xf numFmtId="0" fontId="12" fillId="2" borderId="2" xfId="0" applyFont="1" applyFill="1" applyBorder="1" applyAlignment="1">
      <alignment horizontal="left"/>
    </xf>
    <xf numFmtId="0" fontId="12" fillId="2" borderId="4" xfId="0" applyFont="1" applyFill="1" applyBorder="1" applyAlignment="1">
      <alignment horizontal="left"/>
    </xf>
    <xf numFmtId="0" fontId="12" fillId="2" borderId="2" xfId="0" applyFont="1" applyFill="1" applyBorder="1" applyAlignment="1">
      <alignment wrapText="1"/>
    </xf>
    <xf numFmtId="0" fontId="12" fillId="2" borderId="3" xfId="0" applyFont="1" applyFill="1" applyBorder="1" applyAlignment="1">
      <alignment wrapText="1"/>
    </xf>
    <xf numFmtId="0" fontId="12" fillId="2" borderId="4" xfId="0" applyFont="1" applyFill="1" applyBorder="1"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2FC5D-D150-4533-AB29-7D48BBB2BBEF}">
  <dimension ref="B3:X114"/>
  <sheetViews>
    <sheetView tabSelected="1" topLeftCell="A19" zoomScale="90" zoomScaleNormal="90" workbookViewId="0">
      <selection activeCell="C25" sqref="C25"/>
    </sheetView>
  </sheetViews>
  <sheetFormatPr defaultRowHeight="15"/>
  <cols>
    <col min="2" max="2" width="63.5703125" customWidth="1"/>
    <col min="3" max="3" width="22.140625" customWidth="1"/>
    <col min="4" max="4" width="13.5703125" bestFit="1" customWidth="1"/>
    <col min="5" max="5" width="55.42578125" customWidth="1"/>
    <col min="6" max="6" width="13.140625" bestFit="1" customWidth="1"/>
    <col min="7" max="7" width="28.42578125" customWidth="1"/>
    <col min="9" max="9" width="11.85546875" bestFit="1" customWidth="1"/>
    <col min="10" max="11" width="11.140625" bestFit="1" customWidth="1"/>
    <col min="12" max="12" width="11.85546875" bestFit="1" customWidth="1"/>
    <col min="13" max="13" width="14.5703125" bestFit="1" customWidth="1"/>
    <col min="15" max="15" width="28.42578125" customWidth="1"/>
    <col min="16" max="16" width="13" customWidth="1"/>
    <col min="18" max="18" width="10.42578125" bestFit="1" customWidth="1"/>
  </cols>
  <sheetData>
    <row r="3" spans="2:21" ht="23.25">
      <c r="B3" s="3" t="s">
        <v>0</v>
      </c>
      <c r="C3" s="1"/>
      <c r="D3" s="1"/>
      <c r="E3" s="1"/>
      <c r="F3" s="1"/>
      <c r="G3" s="1"/>
      <c r="H3" s="1"/>
      <c r="I3" s="1"/>
      <c r="J3" s="1"/>
      <c r="K3" s="1"/>
      <c r="L3" s="1"/>
      <c r="M3" s="1"/>
      <c r="N3" s="1"/>
    </row>
    <row r="4" spans="2:21" ht="30" customHeight="1">
      <c r="B4" s="40" t="s">
        <v>1</v>
      </c>
      <c r="C4" s="41"/>
      <c r="D4" s="41"/>
      <c r="E4" s="41"/>
      <c r="F4" s="41"/>
      <c r="G4" s="41"/>
      <c r="H4" s="41"/>
      <c r="I4" s="41"/>
      <c r="J4" s="41"/>
      <c r="K4" s="41"/>
      <c r="L4" s="41"/>
      <c r="M4" s="41"/>
      <c r="N4" s="42"/>
    </row>
    <row r="5" spans="2:21">
      <c r="B5" s="1"/>
      <c r="C5" s="1"/>
      <c r="D5" s="1"/>
      <c r="E5" s="1"/>
      <c r="F5" s="1"/>
      <c r="G5" s="1"/>
      <c r="H5" s="1"/>
      <c r="I5" s="1"/>
      <c r="J5" s="1"/>
      <c r="K5" s="1"/>
      <c r="L5" s="1"/>
      <c r="M5" s="1"/>
      <c r="N5" s="1"/>
    </row>
    <row r="6" spans="2:21" ht="15.75">
      <c r="B6" s="2" t="s">
        <v>2</v>
      </c>
      <c r="C6" s="6">
        <v>74600</v>
      </c>
      <c r="D6" s="1"/>
      <c r="E6" s="1"/>
      <c r="F6" s="1"/>
      <c r="G6" s="1"/>
      <c r="H6" s="1"/>
      <c r="I6" s="1"/>
      <c r="J6" s="1"/>
      <c r="K6" s="1"/>
      <c r="L6" s="1"/>
      <c r="M6" s="1"/>
      <c r="N6" s="1"/>
    </row>
    <row r="7" spans="2:21" ht="15.75">
      <c r="B7" s="2" t="s">
        <v>3</v>
      </c>
      <c r="C7" s="6">
        <v>77350</v>
      </c>
      <c r="D7" s="1"/>
      <c r="E7" s="1"/>
      <c r="F7" s="1"/>
      <c r="G7" s="1"/>
      <c r="H7" s="1"/>
      <c r="I7" s="1"/>
      <c r="J7" s="1"/>
      <c r="K7" s="1"/>
      <c r="L7" s="1"/>
      <c r="M7" s="1"/>
      <c r="N7" s="1"/>
    </row>
    <row r="8" spans="2:21" ht="15.75">
      <c r="B8" s="2" t="s">
        <v>4</v>
      </c>
      <c r="C8" s="6">
        <v>79200</v>
      </c>
      <c r="D8" s="1"/>
      <c r="E8" s="1"/>
      <c r="F8" s="1"/>
      <c r="G8" s="1"/>
      <c r="H8" s="1"/>
      <c r="I8" s="1"/>
      <c r="J8" s="1"/>
      <c r="K8" s="1"/>
      <c r="L8" s="1"/>
      <c r="M8" s="1"/>
      <c r="N8" s="1"/>
    </row>
    <row r="9" spans="2:21" ht="15.75">
      <c r="B9" s="2" t="s">
        <v>5</v>
      </c>
      <c r="C9" s="6">
        <v>81200</v>
      </c>
      <c r="D9" s="1"/>
      <c r="E9" s="1"/>
      <c r="F9" s="1"/>
      <c r="G9" s="1"/>
      <c r="H9" s="1"/>
      <c r="I9" s="1"/>
      <c r="J9" s="1"/>
      <c r="K9" s="1"/>
      <c r="L9" s="1"/>
      <c r="M9" s="1"/>
      <c r="N9" s="1"/>
    </row>
    <row r="10" spans="2:21" ht="15.75">
      <c r="B10" s="2" t="s">
        <v>6</v>
      </c>
      <c r="C10" s="6">
        <v>83250</v>
      </c>
      <c r="D10" s="1"/>
      <c r="E10" s="1"/>
      <c r="F10" s="1"/>
      <c r="G10" s="1"/>
      <c r="H10" s="1"/>
      <c r="I10" s="1"/>
      <c r="J10" s="1"/>
      <c r="K10" s="1"/>
      <c r="L10" s="1"/>
      <c r="M10" s="1"/>
      <c r="N10" s="1"/>
    </row>
    <row r="11" spans="2:21">
      <c r="B11" s="1"/>
      <c r="C11" s="1"/>
      <c r="D11" s="1"/>
      <c r="E11" s="1"/>
      <c r="F11" s="1"/>
      <c r="G11" s="1"/>
      <c r="H11" s="1"/>
      <c r="I11" s="1"/>
      <c r="J11" s="1"/>
      <c r="K11" s="1"/>
      <c r="L11" s="1"/>
      <c r="M11" s="1"/>
      <c r="N11" s="1"/>
    </row>
    <row r="12" spans="2:21" ht="23.25">
      <c r="B12" s="3" t="s">
        <v>7</v>
      </c>
      <c r="C12" s="1"/>
      <c r="D12" s="1"/>
      <c r="E12" s="1"/>
      <c r="F12" s="1"/>
      <c r="G12" s="1"/>
      <c r="H12" s="1"/>
      <c r="I12" s="1"/>
      <c r="J12" s="1"/>
      <c r="K12" s="1"/>
      <c r="L12" s="1"/>
      <c r="M12" s="1"/>
      <c r="N12" s="1"/>
    </row>
    <row r="13" spans="2:21" ht="30" customHeight="1">
      <c r="B13" s="40" t="s">
        <v>8</v>
      </c>
      <c r="C13" s="41"/>
      <c r="D13" s="41"/>
      <c r="E13" s="41"/>
      <c r="F13" s="41"/>
      <c r="G13" s="41"/>
      <c r="H13" s="41"/>
      <c r="I13" s="41"/>
      <c r="J13" s="41"/>
      <c r="K13" s="41"/>
      <c r="L13" s="41"/>
      <c r="M13" s="41"/>
      <c r="N13" s="42"/>
    </row>
    <row r="15" spans="2:21" ht="66.75" customHeight="1">
      <c r="B15" s="7" t="s">
        <v>9</v>
      </c>
      <c r="C15" s="10">
        <v>2.1869E-2</v>
      </c>
      <c r="D15" s="48" t="s">
        <v>10</v>
      </c>
      <c r="E15" s="49"/>
      <c r="F15" s="50" t="s">
        <v>11</v>
      </c>
      <c r="G15" s="51"/>
      <c r="H15" s="51"/>
      <c r="I15" s="51"/>
      <c r="J15" s="51"/>
      <c r="K15" s="51"/>
      <c r="L15" s="51"/>
      <c r="M15" s="51"/>
      <c r="N15" s="52"/>
      <c r="O15" s="57" t="s">
        <v>12</v>
      </c>
      <c r="P15" s="58"/>
      <c r="Q15" s="58"/>
      <c r="R15" s="58"/>
      <c r="S15" s="58"/>
      <c r="T15" s="58"/>
      <c r="U15" s="59"/>
    </row>
    <row r="16" spans="2:21" ht="56.25" customHeight="1">
      <c r="B16" s="4" t="s">
        <v>13</v>
      </c>
      <c r="C16" s="11">
        <v>0</v>
      </c>
      <c r="D16" s="53" t="s">
        <v>10</v>
      </c>
      <c r="E16" s="54"/>
      <c r="F16" s="45" t="s">
        <v>14</v>
      </c>
      <c r="G16" s="46"/>
      <c r="H16" s="46"/>
      <c r="I16" s="46"/>
      <c r="J16" s="46"/>
      <c r="K16" s="46"/>
      <c r="L16" s="46"/>
      <c r="M16" s="46"/>
      <c r="N16" s="47"/>
      <c r="P16" s="13"/>
    </row>
    <row r="17" spans="2:21" ht="54" customHeight="1">
      <c r="B17" s="9" t="s">
        <v>15</v>
      </c>
      <c r="C17" s="8">
        <v>6.4999999999999997E-3</v>
      </c>
      <c r="D17" s="55" t="s">
        <v>16</v>
      </c>
      <c r="E17" s="56"/>
      <c r="F17" s="50" t="s">
        <v>17</v>
      </c>
      <c r="G17" s="51"/>
      <c r="H17" s="51"/>
      <c r="I17" s="51"/>
      <c r="J17" s="51"/>
      <c r="K17" s="51"/>
      <c r="L17" s="51"/>
      <c r="M17" s="51"/>
      <c r="N17" s="52"/>
      <c r="O17" s="57" t="s">
        <v>18</v>
      </c>
      <c r="P17" s="58"/>
      <c r="Q17" s="58"/>
      <c r="R17" s="58"/>
      <c r="S17" s="58"/>
      <c r="T17" s="58"/>
      <c r="U17" s="59"/>
    </row>
    <row r="18" spans="2:21" ht="45.75" customHeight="1">
      <c r="B18" s="4" t="s">
        <v>19</v>
      </c>
      <c r="C18" s="5">
        <v>2.75E-2</v>
      </c>
      <c r="D18" s="43"/>
      <c r="E18" s="44"/>
      <c r="F18" s="45" t="s">
        <v>20</v>
      </c>
      <c r="G18" s="46"/>
      <c r="H18" s="46"/>
      <c r="I18" s="46"/>
      <c r="J18" s="46"/>
      <c r="K18" s="46"/>
      <c r="L18" s="46"/>
      <c r="M18" s="46"/>
      <c r="N18" s="47"/>
      <c r="O18" s="57" t="s">
        <v>21</v>
      </c>
      <c r="P18" s="58"/>
      <c r="Q18" s="58"/>
      <c r="R18" s="58"/>
      <c r="S18" s="58"/>
      <c r="T18" s="58"/>
      <c r="U18" s="59"/>
    </row>
    <row r="19" spans="2:21" ht="100.5" customHeight="1">
      <c r="B19" s="18" t="s">
        <v>22</v>
      </c>
      <c r="C19" s="19">
        <v>5.2900000000000004E-3</v>
      </c>
      <c r="D19" s="60"/>
      <c r="E19" s="61"/>
      <c r="F19" s="62" t="s">
        <v>23</v>
      </c>
      <c r="G19" s="63"/>
      <c r="H19" s="63"/>
      <c r="I19" s="63"/>
      <c r="J19" s="63"/>
      <c r="K19" s="63"/>
      <c r="L19" s="63"/>
      <c r="M19" s="63"/>
      <c r="N19" s="64"/>
      <c r="O19" s="12"/>
    </row>
    <row r="20" spans="2:21">
      <c r="B20" s="23"/>
      <c r="C20" s="24"/>
      <c r="D20" s="25"/>
      <c r="E20" s="25"/>
      <c r="F20" s="26"/>
      <c r="G20" s="26"/>
      <c r="H20" s="26"/>
      <c r="I20" s="26"/>
      <c r="J20" s="26"/>
      <c r="K20" s="26"/>
      <c r="L20" s="26"/>
      <c r="M20" s="26"/>
      <c r="N20" s="26"/>
      <c r="O20" s="12"/>
    </row>
    <row r="21" spans="2:21">
      <c r="B21" s="23"/>
      <c r="C21" s="24"/>
      <c r="D21" s="25"/>
      <c r="E21" s="25"/>
      <c r="F21" s="26"/>
      <c r="G21" s="26"/>
      <c r="H21" s="26"/>
      <c r="I21" s="26"/>
      <c r="J21" s="26"/>
      <c r="K21" s="26"/>
      <c r="L21" s="26"/>
      <c r="M21" s="26"/>
      <c r="N21" s="26"/>
      <c r="O21" s="12"/>
    </row>
    <row r="22" spans="2:21" ht="31.5">
      <c r="B22" s="22" t="s">
        <v>24</v>
      </c>
      <c r="C22" s="26"/>
      <c r="D22" s="26"/>
      <c r="E22" s="26"/>
      <c r="F22" s="26"/>
      <c r="G22" s="26"/>
      <c r="H22" s="26"/>
      <c r="I22" s="26"/>
      <c r="J22" s="26"/>
      <c r="K22" s="26"/>
      <c r="L22" s="12"/>
    </row>
    <row r="23" spans="2:21">
      <c r="B23" s="25"/>
      <c r="C23" s="26"/>
      <c r="D23" s="26"/>
      <c r="E23" s="26"/>
      <c r="F23" s="26"/>
      <c r="G23" s="4" t="s">
        <v>9</v>
      </c>
      <c r="H23" s="5">
        <v>1.9199999999999998E-2</v>
      </c>
      <c r="I23" s="53" t="s">
        <v>10</v>
      </c>
      <c r="J23" s="54"/>
      <c r="K23" s="1"/>
      <c r="L23" s="1"/>
      <c r="M23" s="1"/>
      <c r="N23" s="1"/>
      <c r="O23" s="1"/>
      <c r="P23" s="1"/>
      <c r="Q23" s="1"/>
      <c r="R23" s="1"/>
      <c r="S23" s="1"/>
    </row>
    <row r="24" spans="2:21" ht="15.75">
      <c r="B24" s="27" t="s">
        <v>25</v>
      </c>
      <c r="C24" s="14"/>
      <c r="D24" s="26"/>
      <c r="E24" s="27" t="s">
        <v>25</v>
      </c>
      <c r="F24" s="26"/>
      <c r="G24" s="4" t="s">
        <v>13</v>
      </c>
      <c r="H24" s="5">
        <v>1.9199999999999998E-2</v>
      </c>
      <c r="I24" s="35" t="s">
        <v>10</v>
      </c>
      <c r="J24" s="36"/>
      <c r="K24" s="1"/>
      <c r="L24" s="1"/>
      <c r="M24" s="1"/>
      <c r="N24" s="1"/>
      <c r="O24" s="1"/>
      <c r="P24" s="1"/>
      <c r="Q24" s="1"/>
      <c r="R24" s="1"/>
      <c r="S24" s="1"/>
    </row>
    <row r="25" spans="2:21">
      <c r="B25" s="15" t="s">
        <v>26</v>
      </c>
      <c r="C25" s="16">
        <v>83250</v>
      </c>
      <c r="D25" s="26"/>
      <c r="E25" s="32"/>
      <c r="F25" s="26"/>
      <c r="G25" s="4" t="s">
        <v>27</v>
      </c>
      <c r="H25" s="5">
        <v>6.4999999999999997E-3</v>
      </c>
      <c r="I25" s="37" t="s">
        <v>28</v>
      </c>
      <c r="J25" s="38"/>
      <c r="K25" s="38"/>
      <c r="L25" s="38"/>
      <c r="M25" s="38"/>
      <c r="N25" s="38"/>
      <c r="O25" s="39"/>
      <c r="P25" s="1"/>
      <c r="Q25" s="1"/>
      <c r="R25" s="1"/>
      <c r="S25" s="1"/>
    </row>
    <row r="26" spans="2:21">
      <c r="B26" s="15" t="s">
        <v>29</v>
      </c>
      <c r="C26" s="16">
        <f>(C25+C28+C29)*H23</f>
        <v>1652.7456</v>
      </c>
      <c r="D26" s="26"/>
      <c r="E26" s="32"/>
      <c r="F26" s="26"/>
      <c r="G26" s="4" t="s">
        <v>19</v>
      </c>
      <c r="H26" s="5">
        <v>2.75E-2</v>
      </c>
      <c r="I26" s="37" t="s">
        <v>30</v>
      </c>
      <c r="J26" s="38"/>
      <c r="K26" s="38"/>
      <c r="L26" s="38"/>
      <c r="M26" s="38"/>
      <c r="N26" s="38"/>
      <c r="O26" s="38"/>
      <c r="P26" s="38"/>
      <c r="Q26" s="38"/>
      <c r="R26" s="38"/>
      <c r="S26" s="39"/>
    </row>
    <row r="27" spans="2:21">
      <c r="B27" s="15" t="s">
        <v>31</v>
      </c>
      <c r="C27" s="16">
        <v>0</v>
      </c>
      <c r="D27" s="26"/>
      <c r="E27" s="32"/>
      <c r="F27" s="26"/>
    </row>
    <row r="28" spans="2:21">
      <c r="B28" s="15" t="s">
        <v>32</v>
      </c>
      <c r="C28" s="16">
        <f>C25*H26</f>
        <v>2289.375</v>
      </c>
      <c r="D28" s="26"/>
      <c r="E28" s="32"/>
      <c r="F28" s="26"/>
      <c r="G28" s="4" t="s">
        <v>27</v>
      </c>
      <c r="H28" s="5">
        <v>2.5000000000000001E-3</v>
      </c>
      <c r="I28" s="37" t="s">
        <v>33</v>
      </c>
      <c r="J28" s="38"/>
      <c r="K28" s="38"/>
      <c r="L28" s="38"/>
      <c r="M28" s="38"/>
      <c r="N28" s="38"/>
      <c r="O28" s="38"/>
      <c r="P28" s="38"/>
      <c r="Q28" s="38"/>
      <c r="R28" s="38"/>
      <c r="S28" s="39"/>
    </row>
    <row r="29" spans="2:21">
      <c r="B29" s="15" t="s">
        <v>34</v>
      </c>
      <c r="C29" s="16">
        <f>C25*H25</f>
        <v>541.125</v>
      </c>
      <c r="D29" s="26"/>
      <c r="E29" s="32"/>
      <c r="F29" s="26"/>
      <c r="G29" s="26"/>
      <c r="H29" s="26"/>
      <c r="I29" s="26"/>
      <c r="J29" s="26"/>
      <c r="K29" s="26"/>
      <c r="L29" s="12"/>
    </row>
    <row r="30" spans="2:21">
      <c r="B30" s="17" t="s">
        <v>22</v>
      </c>
      <c r="C30" s="30">
        <f>C25*C19</f>
        <v>440.39250000000004</v>
      </c>
      <c r="D30" s="26"/>
      <c r="E30" s="34"/>
      <c r="F30" s="26"/>
      <c r="G30" s="26"/>
      <c r="H30" s="26"/>
      <c r="I30" s="26"/>
      <c r="J30" s="26"/>
      <c r="K30" s="26"/>
      <c r="L30" s="12"/>
    </row>
    <row r="31" spans="2:21" ht="15.75">
      <c r="B31" s="15"/>
      <c r="C31" s="28">
        <f>SUM(C25:C30)</f>
        <v>88173.638099999996</v>
      </c>
      <c r="D31" s="26"/>
      <c r="E31" s="28">
        <v>88173.638099999996</v>
      </c>
      <c r="F31" s="26"/>
      <c r="G31" s="26"/>
      <c r="H31" s="33"/>
      <c r="I31" s="26"/>
      <c r="J31" s="26"/>
      <c r="K31" s="26"/>
      <c r="L31" s="12"/>
    </row>
    <row r="32" spans="2:21">
      <c r="B32" s="25"/>
      <c r="C32" s="26"/>
      <c r="D32" s="26"/>
      <c r="E32" s="26"/>
      <c r="F32" s="26"/>
      <c r="G32" s="26"/>
      <c r="H32" s="26"/>
      <c r="I32" s="26"/>
      <c r="J32" s="26"/>
      <c r="K32" s="26"/>
      <c r="L32" s="12"/>
    </row>
    <row r="33" spans="2:12" ht="15.75">
      <c r="B33" s="27" t="s">
        <v>35</v>
      </c>
      <c r="C33" s="14"/>
      <c r="D33" s="26"/>
      <c r="E33" s="27" t="s">
        <v>35</v>
      </c>
      <c r="F33" s="26"/>
      <c r="G33" s="26"/>
      <c r="H33" s="26"/>
      <c r="I33" s="26"/>
      <c r="J33" s="26"/>
      <c r="K33" s="26"/>
      <c r="L33" s="12"/>
    </row>
    <row r="34" spans="2:12">
      <c r="B34" s="15" t="s">
        <v>26</v>
      </c>
      <c r="C34" s="16">
        <v>81200</v>
      </c>
      <c r="D34" s="26"/>
      <c r="E34" s="26"/>
      <c r="F34" s="26"/>
      <c r="G34" s="26"/>
      <c r="H34" s="26"/>
      <c r="I34" s="26"/>
      <c r="J34" s="26"/>
      <c r="K34" s="26"/>
      <c r="L34" s="12"/>
    </row>
    <row r="35" spans="2:12">
      <c r="B35" s="15" t="s">
        <v>29</v>
      </c>
      <c r="C35" s="16">
        <f>(C34+C37+C38)*H23</f>
        <v>1612.04736</v>
      </c>
      <c r="D35" s="26"/>
      <c r="E35" s="26"/>
      <c r="F35" s="26"/>
      <c r="G35" s="26"/>
      <c r="H35" s="26"/>
      <c r="I35" s="26"/>
      <c r="J35" s="26"/>
      <c r="K35" s="26"/>
      <c r="L35" s="12"/>
    </row>
    <row r="36" spans="2:12">
      <c r="B36" s="15" t="s">
        <v>31</v>
      </c>
      <c r="C36" s="16">
        <v>0</v>
      </c>
      <c r="D36" s="26"/>
      <c r="E36" s="26"/>
      <c r="F36" s="26"/>
      <c r="G36" s="26"/>
      <c r="H36" s="26"/>
      <c r="I36" s="26"/>
      <c r="J36" s="26"/>
      <c r="K36" s="26"/>
      <c r="L36" s="12"/>
    </row>
    <row r="37" spans="2:12">
      <c r="B37" s="15" t="s">
        <v>32</v>
      </c>
      <c r="C37" s="16">
        <f>C34*H26</f>
        <v>2233</v>
      </c>
      <c r="D37" s="26"/>
      <c r="E37" s="26"/>
      <c r="F37" s="26"/>
      <c r="G37" s="26"/>
      <c r="H37" s="26"/>
      <c r="I37" s="26"/>
      <c r="J37" s="26"/>
      <c r="K37" s="26"/>
      <c r="L37" s="12"/>
    </row>
    <row r="38" spans="2:12">
      <c r="B38" s="15" t="s">
        <v>34</v>
      </c>
      <c r="C38" s="16">
        <f>C34*H25</f>
        <v>527.79999999999995</v>
      </c>
      <c r="D38" s="26"/>
      <c r="E38" s="26"/>
      <c r="F38" s="26"/>
      <c r="G38" s="26"/>
      <c r="H38" s="26"/>
      <c r="I38" s="26"/>
      <c r="J38" s="26"/>
      <c r="K38" s="26"/>
      <c r="L38" s="12"/>
    </row>
    <row r="39" spans="2:12">
      <c r="B39" s="17" t="s">
        <v>22</v>
      </c>
      <c r="C39" s="30">
        <f>C34*C19</f>
        <v>429.54800000000006</v>
      </c>
      <c r="D39" s="26"/>
      <c r="E39" s="26"/>
      <c r="F39" s="26"/>
      <c r="G39" s="26"/>
      <c r="H39" s="26"/>
      <c r="I39" s="26"/>
      <c r="J39" s="26"/>
      <c r="K39" s="26"/>
      <c r="L39" s="12"/>
    </row>
    <row r="40" spans="2:12" ht="15.75">
      <c r="B40" s="15"/>
      <c r="C40" s="28">
        <f>SUM(C34:C39)</f>
        <v>86002.395359999995</v>
      </c>
      <c r="D40" s="26"/>
      <c r="E40" s="28">
        <v>86002.395359999995</v>
      </c>
      <c r="F40" s="26"/>
      <c r="G40" s="26"/>
      <c r="H40" s="26"/>
      <c r="I40" s="26"/>
      <c r="J40" s="26"/>
      <c r="K40" s="26"/>
      <c r="L40" s="12"/>
    </row>
    <row r="41" spans="2:12">
      <c r="B41" s="25"/>
      <c r="C41" s="26"/>
      <c r="D41" s="26"/>
      <c r="E41" s="26"/>
      <c r="F41" s="26"/>
      <c r="G41" s="26"/>
      <c r="H41" s="26"/>
      <c r="I41" s="26"/>
      <c r="J41" s="26"/>
      <c r="K41" s="26"/>
      <c r="L41" s="12"/>
    </row>
    <row r="42" spans="2:12" ht="15.75">
      <c r="B42" s="27" t="s">
        <v>36</v>
      </c>
      <c r="C42" s="14"/>
      <c r="D42" s="26"/>
      <c r="E42" s="27" t="s">
        <v>36</v>
      </c>
      <c r="F42" s="26"/>
      <c r="G42" s="26"/>
      <c r="H42" s="26"/>
      <c r="I42" s="26"/>
      <c r="J42" s="26"/>
      <c r="K42" s="26"/>
      <c r="L42" s="12"/>
    </row>
    <row r="43" spans="2:12">
      <c r="B43" s="15" t="s">
        <v>26</v>
      </c>
      <c r="C43" s="16">
        <v>79200</v>
      </c>
      <c r="D43" s="26"/>
      <c r="E43" s="26"/>
      <c r="F43" s="26"/>
      <c r="G43" s="26"/>
      <c r="H43" s="26"/>
      <c r="I43" s="26"/>
      <c r="J43" s="26"/>
      <c r="K43" s="26"/>
      <c r="L43" s="12"/>
    </row>
    <row r="44" spans="2:12">
      <c r="B44" s="15" t="s">
        <v>29</v>
      </c>
      <c r="C44" s="16">
        <f>(C43+C46+C47)*H23</f>
        <v>1572.34176</v>
      </c>
      <c r="D44" s="26"/>
      <c r="E44" s="26"/>
      <c r="F44" s="26"/>
      <c r="G44" s="26"/>
      <c r="H44" s="26"/>
      <c r="I44" s="26"/>
      <c r="J44" s="26"/>
      <c r="K44" s="26"/>
      <c r="L44" s="12"/>
    </row>
    <row r="45" spans="2:12">
      <c r="B45" s="15" t="s">
        <v>31</v>
      </c>
      <c r="C45" s="16">
        <v>0</v>
      </c>
      <c r="D45" s="26"/>
      <c r="E45" s="26"/>
      <c r="F45" s="26"/>
      <c r="G45" s="26"/>
      <c r="H45" s="26"/>
      <c r="I45" s="26"/>
      <c r="J45" s="26"/>
      <c r="K45" s="26"/>
      <c r="L45" s="12"/>
    </row>
    <row r="46" spans="2:12">
      <c r="B46" s="15" t="s">
        <v>32</v>
      </c>
      <c r="C46" s="16">
        <f>C43*H26</f>
        <v>2178</v>
      </c>
      <c r="D46" s="26"/>
      <c r="E46" s="26"/>
      <c r="F46" s="26"/>
      <c r="G46" s="26"/>
      <c r="H46" s="26"/>
      <c r="I46" s="26"/>
      <c r="J46" s="26"/>
      <c r="K46" s="26"/>
      <c r="L46" s="12"/>
    </row>
    <row r="47" spans="2:12">
      <c r="B47" s="15" t="s">
        <v>34</v>
      </c>
      <c r="C47" s="16">
        <f>C43*H25</f>
        <v>514.79999999999995</v>
      </c>
      <c r="D47" s="26"/>
      <c r="E47" s="26"/>
      <c r="F47" s="26"/>
      <c r="G47" s="26"/>
      <c r="H47" s="26"/>
      <c r="I47" s="26"/>
      <c r="J47" s="26"/>
      <c r="K47" s="26"/>
      <c r="L47" s="12"/>
    </row>
    <row r="48" spans="2:12">
      <c r="B48" s="17" t="s">
        <v>22</v>
      </c>
      <c r="C48" s="30">
        <f>C43*C19</f>
        <v>418.96800000000002</v>
      </c>
      <c r="D48" s="29" t="s">
        <v>37</v>
      </c>
      <c r="E48" s="26"/>
      <c r="F48" s="26"/>
      <c r="G48" s="26"/>
      <c r="H48" s="26"/>
      <c r="I48" s="26"/>
      <c r="J48" s="26"/>
      <c r="K48" s="26"/>
      <c r="L48" s="12"/>
    </row>
    <row r="49" spans="2:13" ht="15.75">
      <c r="B49" s="15"/>
      <c r="C49" s="28">
        <f>SUM(C43:C48)</f>
        <v>83884.109759999992</v>
      </c>
      <c r="D49" s="26"/>
      <c r="E49" s="28">
        <v>83884.109759999992</v>
      </c>
      <c r="F49" s="26"/>
      <c r="G49" s="26"/>
      <c r="H49" s="26"/>
      <c r="I49" s="26"/>
      <c r="J49" s="26"/>
      <c r="K49" s="26"/>
      <c r="L49" s="12"/>
    </row>
    <row r="51" spans="2:13" ht="15.75">
      <c r="B51" s="27" t="s">
        <v>38</v>
      </c>
      <c r="C51" s="14"/>
      <c r="D51" s="14"/>
      <c r="E51" s="27" t="s">
        <v>38</v>
      </c>
      <c r="F51" s="14"/>
      <c r="G51" s="1"/>
      <c r="H51" s="1"/>
      <c r="I51" s="1"/>
      <c r="J51" s="1"/>
    </row>
    <row r="52" spans="2:13">
      <c r="B52" s="15" t="s">
        <v>26</v>
      </c>
      <c r="C52" s="16">
        <v>77350</v>
      </c>
      <c r="D52" s="14"/>
      <c r="E52" s="14"/>
      <c r="F52" s="14"/>
      <c r="G52" s="1"/>
      <c r="H52" s="1"/>
      <c r="I52" s="1"/>
      <c r="J52" s="1"/>
    </row>
    <row r="53" spans="2:13">
      <c r="B53" s="15" t="s">
        <v>29</v>
      </c>
      <c r="C53" s="16">
        <f>(C52+C55+C56)*H23</f>
        <v>1535.6140799999998</v>
      </c>
      <c r="D53" s="14" t="s">
        <v>39</v>
      </c>
      <c r="E53" s="14"/>
      <c r="F53" s="14"/>
      <c r="G53" s="1"/>
      <c r="H53" s="1"/>
      <c r="I53" s="1"/>
      <c r="J53" s="1"/>
    </row>
    <row r="54" spans="2:13">
      <c r="B54" s="15" t="s">
        <v>31</v>
      </c>
      <c r="C54" s="16">
        <v>0</v>
      </c>
      <c r="D54" s="14" t="s">
        <v>40</v>
      </c>
      <c r="E54" s="14"/>
      <c r="F54" s="14"/>
      <c r="G54" s="1"/>
      <c r="H54" s="1"/>
      <c r="I54" s="1"/>
      <c r="J54" s="1"/>
    </row>
    <row r="55" spans="2:13">
      <c r="B55" s="15" t="s">
        <v>32</v>
      </c>
      <c r="C55" s="16">
        <f>C52*H26</f>
        <v>2127.125</v>
      </c>
      <c r="D55" s="14" t="s">
        <v>41</v>
      </c>
      <c r="E55" s="14"/>
      <c r="F55" s="14"/>
      <c r="G55" s="1"/>
      <c r="H55" s="1"/>
      <c r="I55" s="1"/>
      <c r="J55" s="1"/>
    </row>
    <row r="56" spans="2:13">
      <c r="B56" s="15" t="s">
        <v>34</v>
      </c>
      <c r="C56" s="16">
        <f>C52*H25</f>
        <v>502.77499999999998</v>
      </c>
      <c r="D56" s="14" t="s">
        <v>42</v>
      </c>
      <c r="E56" s="14"/>
      <c r="F56" s="14"/>
      <c r="G56" s="1"/>
      <c r="H56" s="1"/>
      <c r="I56" s="1"/>
      <c r="J56" s="1"/>
    </row>
    <row r="57" spans="2:13">
      <c r="D57" s="14"/>
      <c r="E57" s="14"/>
      <c r="F57" s="14"/>
      <c r="G57" s="1"/>
      <c r="H57" s="1"/>
      <c r="I57" s="1"/>
      <c r="J57" s="1"/>
    </row>
    <row r="58" spans="2:13" ht="15.75">
      <c r="B58" s="15"/>
      <c r="C58" s="28">
        <f>SUM(C52:C56)</f>
        <v>81515.514079999994</v>
      </c>
      <c r="D58" s="20"/>
      <c r="E58" s="28">
        <v>81515.514079999994</v>
      </c>
    </row>
    <row r="60" spans="2:13" ht="15.75">
      <c r="B60" s="27" t="s">
        <v>43</v>
      </c>
      <c r="C60" s="14"/>
      <c r="D60" s="14"/>
      <c r="E60" s="14"/>
      <c r="F60" s="14"/>
      <c r="G60" s="1"/>
      <c r="H60" s="1"/>
      <c r="I60" s="1"/>
      <c r="J60" s="1"/>
    </row>
    <row r="61" spans="2:13">
      <c r="B61" s="15" t="s">
        <v>26</v>
      </c>
      <c r="C61" s="16">
        <v>74600</v>
      </c>
      <c r="D61" s="14"/>
      <c r="E61" s="14"/>
      <c r="F61" s="14"/>
      <c r="G61" s="1"/>
      <c r="H61" s="1"/>
      <c r="I61" s="1"/>
      <c r="J61" s="1"/>
    </row>
    <row r="62" spans="2:13">
      <c r="B62" s="15" t="s">
        <v>29</v>
      </c>
      <c r="C62" s="16">
        <f>(C61+C64+C65)*H23</f>
        <v>1481.0188799999999</v>
      </c>
      <c r="D62" s="14" t="s">
        <v>39</v>
      </c>
      <c r="E62" s="14"/>
      <c r="F62" s="14"/>
      <c r="G62" s="1"/>
      <c r="H62" s="1"/>
      <c r="I62" s="1"/>
      <c r="J62" s="1"/>
      <c r="M62" s="31"/>
    </row>
    <row r="63" spans="2:13">
      <c r="B63" s="15" t="s">
        <v>31</v>
      </c>
      <c r="C63" s="16">
        <v>0</v>
      </c>
      <c r="D63" s="14" t="s">
        <v>40</v>
      </c>
      <c r="E63" s="14"/>
      <c r="F63" s="14"/>
      <c r="G63" s="1"/>
      <c r="H63" s="1"/>
      <c r="I63" s="1"/>
      <c r="J63" s="1"/>
    </row>
    <row r="64" spans="2:13">
      <c r="B64" s="15" t="s">
        <v>32</v>
      </c>
      <c r="C64" s="16">
        <f>C61*H26</f>
        <v>2051.5</v>
      </c>
      <c r="D64" s="14" t="s">
        <v>44</v>
      </c>
      <c r="E64" s="14"/>
      <c r="F64" s="14"/>
      <c r="G64" s="1"/>
      <c r="H64" s="1"/>
      <c r="I64" s="1"/>
      <c r="J64" s="1"/>
    </row>
    <row r="65" spans="2:24">
      <c r="B65" s="15" t="s">
        <v>34</v>
      </c>
      <c r="C65" s="16">
        <f>C61*H25</f>
        <v>484.9</v>
      </c>
      <c r="D65" s="14" t="s">
        <v>42</v>
      </c>
      <c r="E65" s="14"/>
      <c r="F65" s="14"/>
      <c r="G65" s="1"/>
      <c r="H65" s="1"/>
      <c r="I65" s="1"/>
      <c r="J65" s="1"/>
    </row>
    <row r="66" spans="2:24" ht="15.75">
      <c r="B66" s="15"/>
      <c r="C66" s="28">
        <f>SUM(C61:C65)</f>
        <v>78617.418879999997</v>
      </c>
      <c r="D66" s="14"/>
      <c r="E66" s="14"/>
      <c r="F66" s="14"/>
      <c r="G66" s="1"/>
      <c r="H66" s="1"/>
      <c r="I66" s="1"/>
      <c r="J66" s="1"/>
    </row>
    <row r="68" spans="2:24" ht="15.75">
      <c r="B68" s="27" t="s">
        <v>45</v>
      </c>
      <c r="C68" s="14"/>
      <c r="D68" s="14"/>
    </row>
    <row r="69" spans="2:24">
      <c r="B69" s="15" t="s">
        <v>26</v>
      </c>
      <c r="C69" s="16">
        <v>71400</v>
      </c>
      <c r="D69" s="14"/>
    </row>
    <row r="70" spans="2:24">
      <c r="B70" s="15" t="s">
        <v>29</v>
      </c>
      <c r="C70" s="16">
        <f>(C69+C72+C73)*H23</f>
        <v>1417.48992</v>
      </c>
      <c r="D70" s="14" t="s">
        <v>39</v>
      </c>
    </row>
    <row r="71" spans="2:24">
      <c r="B71" s="15" t="s">
        <v>31</v>
      </c>
      <c r="C71" s="16">
        <v>0</v>
      </c>
      <c r="D71" s="14" t="s">
        <v>40</v>
      </c>
    </row>
    <row r="72" spans="2:24">
      <c r="B72" s="15" t="s">
        <v>32</v>
      </c>
      <c r="C72" s="16">
        <f>C69*H26</f>
        <v>1963.5</v>
      </c>
      <c r="D72" s="14" t="s">
        <v>44</v>
      </c>
      <c r="L72" s="1"/>
      <c r="M72" s="1"/>
      <c r="N72" s="1"/>
      <c r="O72" s="1"/>
      <c r="P72" s="1"/>
      <c r="Q72" s="1"/>
      <c r="R72" s="1"/>
      <c r="S72" s="1"/>
      <c r="T72" s="1"/>
      <c r="U72" s="1"/>
      <c r="V72" s="1"/>
      <c r="W72" s="1"/>
      <c r="X72" s="1"/>
    </row>
    <row r="73" spans="2:24">
      <c r="B73" s="15" t="s">
        <v>34</v>
      </c>
      <c r="C73" s="16">
        <f>C69*H25</f>
        <v>464.09999999999997</v>
      </c>
      <c r="D73" s="14" t="s">
        <v>42</v>
      </c>
    </row>
    <row r="74" spans="2:24" ht="15.75">
      <c r="B74" s="15"/>
      <c r="C74" s="28">
        <f>SUM(C69:C73)</f>
        <v>75245.089919999999</v>
      </c>
      <c r="D74" s="14"/>
    </row>
    <row r="76" spans="2:24" ht="15.75">
      <c r="B76" s="27" t="s">
        <v>46</v>
      </c>
      <c r="C76" s="14"/>
      <c r="D76" s="14"/>
    </row>
    <row r="77" spans="2:24">
      <c r="B77" s="15" t="s">
        <v>26</v>
      </c>
      <c r="C77" s="16">
        <v>70000</v>
      </c>
      <c r="D77" s="14"/>
    </row>
    <row r="78" spans="2:24">
      <c r="B78" s="15" t="s">
        <v>29</v>
      </c>
      <c r="C78" s="16">
        <f>(C77+C80+C81)*H23</f>
        <v>1384.32</v>
      </c>
      <c r="D78" s="14" t="s">
        <v>39</v>
      </c>
    </row>
    <row r="79" spans="2:24">
      <c r="B79" s="15" t="s">
        <v>31</v>
      </c>
      <c r="C79" s="16">
        <v>0</v>
      </c>
      <c r="D79" s="14" t="s">
        <v>40</v>
      </c>
    </row>
    <row r="80" spans="2:24">
      <c r="B80" s="15" t="s">
        <v>32</v>
      </c>
      <c r="C80" s="16">
        <f>C77*H26</f>
        <v>1925</v>
      </c>
      <c r="D80" s="14" t="s">
        <v>44</v>
      </c>
    </row>
    <row r="81" spans="2:4">
      <c r="B81" s="15" t="s">
        <v>34</v>
      </c>
      <c r="C81" s="16">
        <f>C77*H28</f>
        <v>175</v>
      </c>
      <c r="D81" s="14" t="s">
        <v>42</v>
      </c>
    </row>
    <row r="82" spans="2:4" ht="15.75">
      <c r="B82" s="15"/>
      <c r="C82" s="28">
        <f>SUM(C77:C81)</f>
        <v>73484.320000000007</v>
      </c>
      <c r="D82" s="14"/>
    </row>
    <row r="84" spans="2:4">
      <c r="B84" s="21" t="s">
        <v>47</v>
      </c>
    </row>
    <row r="86" spans="2:4" ht="15.75">
      <c r="B86" s="27" t="s">
        <v>48</v>
      </c>
      <c r="C86" s="14"/>
      <c r="D86" s="14"/>
    </row>
    <row r="87" spans="2:4">
      <c r="B87" s="15" t="s">
        <v>26</v>
      </c>
      <c r="C87" s="16">
        <v>70000</v>
      </c>
      <c r="D87" s="14"/>
    </row>
    <row r="88" spans="2:4">
      <c r="B88" s="15" t="s">
        <v>29</v>
      </c>
      <c r="C88" s="16">
        <f>(C87+C90+C91)*H23</f>
        <v>1380.9599999999998</v>
      </c>
      <c r="D88" s="14" t="s">
        <v>39</v>
      </c>
    </row>
    <row r="89" spans="2:4">
      <c r="B89" s="15" t="s">
        <v>31</v>
      </c>
      <c r="C89" s="16">
        <v>0</v>
      </c>
      <c r="D89" s="14" t="s">
        <v>40</v>
      </c>
    </row>
    <row r="90" spans="2:4">
      <c r="B90" s="15" t="s">
        <v>32</v>
      </c>
      <c r="C90" s="16">
        <f>C87*H26</f>
        <v>1925</v>
      </c>
      <c r="D90" s="14" t="s">
        <v>44</v>
      </c>
    </row>
    <row r="91" spans="2:4">
      <c r="B91" s="15" t="s">
        <v>34</v>
      </c>
      <c r="C91" s="16">
        <v>0</v>
      </c>
      <c r="D91" s="14" t="s">
        <v>42</v>
      </c>
    </row>
    <row r="92" spans="2:4" ht="15.75">
      <c r="B92" s="15"/>
      <c r="C92" s="28">
        <f>SUM(C87:C91)</f>
        <v>73305.960000000006</v>
      </c>
      <c r="D92" s="14"/>
    </row>
    <row r="94" spans="2:4" ht="26.25">
      <c r="B94" s="21" t="s">
        <v>49</v>
      </c>
    </row>
    <row r="96" spans="2:4" ht="15.75">
      <c r="B96" s="27" t="s">
        <v>50</v>
      </c>
      <c r="C96" s="14" t="s">
        <v>51</v>
      </c>
      <c r="D96" s="14"/>
    </row>
    <row r="97" spans="2:4">
      <c r="B97" s="15" t="s">
        <v>26</v>
      </c>
      <c r="C97" s="16">
        <v>71381</v>
      </c>
      <c r="D97" s="14"/>
    </row>
    <row r="98" spans="2:4">
      <c r="B98" s="15" t="s">
        <v>29</v>
      </c>
      <c r="C98" s="16">
        <f>(C97+C100+C101)*H23</f>
        <v>1408.2043679999997</v>
      </c>
      <c r="D98" s="14" t="s">
        <v>39</v>
      </c>
    </row>
    <row r="99" spans="2:4">
      <c r="B99" s="15" t="s">
        <v>31</v>
      </c>
      <c r="C99" s="16">
        <v>0</v>
      </c>
      <c r="D99" s="14" t="s">
        <v>40</v>
      </c>
    </row>
    <row r="100" spans="2:4">
      <c r="B100" s="15" t="s">
        <v>32</v>
      </c>
      <c r="C100" s="16">
        <f>C97*H26</f>
        <v>1962.9775</v>
      </c>
      <c r="D100" s="14" t="s">
        <v>44</v>
      </c>
    </row>
    <row r="101" spans="2:4">
      <c r="B101" s="15" t="s">
        <v>34</v>
      </c>
      <c r="C101" s="16">
        <v>0</v>
      </c>
      <c r="D101" s="14" t="s">
        <v>42</v>
      </c>
    </row>
    <row r="102" spans="2:4" ht="15.75">
      <c r="B102" s="15"/>
      <c r="C102" s="28">
        <f>SUM(C97:C101)</f>
        <v>74752.181868</v>
      </c>
      <c r="D102" s="14"/>
    </row>
    <row r="104" spans="2:4" ht="26.25">
      <c r="B104" s="21" t="s">
        <v>52</v>
      </c>
    </row>
    <row r="106" spans="2:4" ht="15.75">
      <c r="B106" s="27" t="s">
        <v>50</v>
      </c>
      <c r="C106" s="14" t="s">
        <v>53</v>
      </c>
      <c r="D106" s="14"/>
    </row>
    <row r="107" spans="2:4">
      <c r="B107" s="15" t="s">
        <v>26</v>
      </c>
      <c r="C107" s="16">
        <v>69356</v>
      </c>
      <c r="D107" s="14"/>
    </row>
    <row r="108" spans="2:4">
      <c r="B108" s="15" t="s">
        <v>29</v>
      </c>
      <c r="C108" s="16">
        <f>(C107+C110+C111)*H23</f>
        <v>1368.2551679999997</v>
      </c>
      <c r="D108" s="14" t="s">
        <v>39</v>
      </c>
    </row>
    <row r="109" spans="2:4">
      <c r="B109" s="15" t="s">
        <v>31</v>
      </c>
      <c r="C109" s="16">
        <v>0</v>
      </c>
      <c r="D109" s="14" t="s">
        <v>40</v>
      </c>
    </row>
    <row r="110" spans="2:4">
      <c r="B110" s="15" t="s">
        <v>32</v>
      </c>
      <c r="C110" s="16">
        <f>C107*H26</f>
        <v>1907.29</v>
      </c>
      <c r="D110" s="14" t="s">
        <v>44</v>
      </c>
    </row>
    <row r="111" spans="2:4">
      <c r="B111" s="15" t="s">
        <v>34</v>
      </c>
      <c r="C111" s="16">
        <v>0</v>
      </c>
      <c r="D111" s="14" t="s">
        <v>42</v>
      </c>
    </row>
    <row r="112" spans="2:4" ht="15.75">
      <c r="B112" s="15"/>
      <c r="C112" s="28">
        <f>SUM(C107:C111)</f>
        <v>72631.545167999997</v>
      </c>
      <c r="D112" s="14"/>
    </row>
    <row r="114" spans="2:2" ht="26.25">
      <c r="B114" s="21" t="s">
        <v>52</v>
      </c>
    </row>
  </sheetData>
  <mergeCells count="20">
    <mergeCell ref="I28:S28"/>
    <mergeCell ref="O18:U18"/>
    <mergeCell ref="O15:U15"/>
    <mergeCell ref="O17:U17"/>
    <mergeCell ref="D19:E19"/>
    <mergeCell ref="F19:N19"/>
    <mergeCell ref="I23:J23"/>
    <mergeCell ref="I24:J24"/>
    <mergeCell ref="I26:S26"/>
    <mergeCell ref="I25:O25"/>
    <mergeCell ref="B4:N4"/>
    <mergeCell ref="B13:N13"/>
    <mergeCell ref="D18:E18"/>
    <mergeCell ref="F18:N18"/>
    <mergeCell ref="D15:E15"/>
    <mergeCell ref="F15:N15"/>
    <mergeCell ref="D16:E16"/>
    <mergeCell ref="F16:N16"/>
    <mergeCell ref="D17:E17"/>
    <mergeCell ref="F17:N1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3f563977-8289-4c40-a91a-34ef39a8d5ff" xsi:nil="true"/>
    <_ip_UnifiedCompliancePolicyProperties xmlns="http://schemas.microsoft.com/sharepoint/v3" xsi:nil="true"/>
    <lcf76f155ced4ddcb4097134ff3c332f xmlns="d4e553d0-f92a-4c4f-b3e1-d56cab900eb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4B4451448B5024C9AFD8004339B680A" ma:contentTypeVersion="16" ma:contentTypeDescription="Create a new document." ma:contentTypeScope="" ma:versionID="60ce9da57c7fbf4d52780d3886fbc03c">
  <xsd:schema xmlns:xsd="http://www.w3.org/2001/XMLSchema" xmlns:xs="http://www.w3.org/2001/XMLSchema" xmlns:p="http://schemas.microsoft.com/office/2006/metadata/properties" xmlns:ns1="http://schemas.microsoft.com/sharepoint/v3" xmlns:ns2="d4e553d0-f92a-4c4f-b3e1-d56cab900eb7" xmlns:ns3="3f563977-8289-4c40-a91a-34ef39a8d5ff" targetNamespace="http://schemas.microsoft.com/office/2006/metadata/properties" ma:root="true" ma:fieldsID="3b75175a5f86161a78edd50e2f948419" ns1:_="" ns2:_="" ns3:_="">
    <xsd:import namespace="http://schemas.microsoft.com/sharepoint/v3"/>
    <xsd:import namespace="d4e553d0-f92a-4c4f-b3e1-d56cab900eb7"/>
    <xsd:import namespace="3f563977-8289-4c40-a91a-34ef39a8d5f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1:_ip_UnifiedCompliancePolicyProperties" minOccurs="0"/>
                <xsd:element ref="ns1:_ip_UnifiedCompliancePolicyUIA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e553d0-f92a-4c4f-b3e1-d56cab900e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a06f4e7a-5f2a-46e2-a2e6-7e9634f15fbc"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f563977-8289-4c40-a91a-34ef39a8d5f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72595c2d-e250-4f2f-b542-5af32a9c1e43}" ma:internalName="TaxCatchAll" ma:showField="CatchAllData" ma:web="3f563977-8289-4c40-a91a-34ef39a8d5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9239E8-3ADC-40F8-AB18-2D851C46BBCA}"/>
</file>

<file path=customXml/itemProps2.xml><?xml version="1.0" encoding="utf-8"?>
<ds:datastoreItem xmlns:ds="http://schemas.openxmlformats.org/officeDocument/2006/customXml" ds:itemID="{13F37E1C-F48B-44A6-BDE5-A60452F4FFA4}"/>
</file>

<file path=customXml/itemProps3.xml><?xml version="1.0" encoding="utf-8"?>
<ds:datastoreItem xmlns:ds="http://schemas.openxmlformats.org/officeDocument/2006/customXml" ds:itemID="{D9B41885-78B4-4A61-AC09-BF826E8BD35C}"/>
</file>

<file path=docMetadata/LabelInfo.xml><?xml version="1.0" encoding="utf-8"?>
<clbl:labelList xmlns:clbl="http://schemas.microsoft.com/office/2020/mipLabelMetadata">
  <clbl:label id="{dbdcabb0-4c58-4f31-8c4c-94b89ab3b9f6}" enabled="1" method="Standard" siteId="{7c2da93e-cc41-4f85-94d2-a124c32f9b32}"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Rasmus Nørgaard Høgh</dc:creator>
  <cp:keywords/>
  <dc:description/>
  <cp:lastModifiedBy>Troels Mørk</cp:lastModifiedBy>
  <cp:revision/>
  <dcterms:created xsi:type="dcterms:W3CDTF">2023-08-16T06:35:33Z</dcterms:created>
  <dcterms:modified xsi:type="dcterms:W3CDTF">2025-09-17T06:50:51Z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_sAMAccountName">
    <vt:lpwstr>rnh0215</vt:lpwstr>
  </property>
  <property fmtid="{D5CDD505-2E9C-101B-9397-08002B2CF9AE}" pid="3" name="DL_AuthorInitials">
    <vt:lpwstr>rnh0215</vt:lpwstr>
  </property>
  <property fmtid="{D5CDD505-2E9C-101B-9397-08002B2CF9AE}" pid="4" name="fInit">
    <vt:lpwstr>rnh0215</vt:lpwstr>
  </property>
  <property fmtid="{D5CDD505-2E9C-101B-9397-08002B2CF9AE}" pid="5" name="fNavn">
    <vt:lpwstr>Rasmus Nørgaard Høgh</vt:lpwstr>
  </property>
  <property fmtid="{D5CDD505-2E9C-101B-9397-08002B2CF9AE}" pid="6" name="fAfdeling">
    <vt:lpwstr>Havnegade</vt:lpwstr>
  </property>
  <property fmtid="{D5CDD505-2E9C-101B-9397-08002B2CF9AE}" pid="7" name="fTlf">
    <vt:lpwstr>32 66 14 20</vt:lpwstr>
  </property>
  <property fmtid="{D5CDD505-2E9C-101B-9397-08002B2CF9AE}" pid="8" name="fEpost">
    <vt:lpwstr>rnh@finansforbundet.dk</vt:lpwstr>
  </property>
  <property fmtid="{D5CDD505-2E9C-101B-9397-08002B2CF9AE}" pid="9" name="fLogo">
    <vt:lpwstr>http://www.exformatics.com/images/logo_new.jpg</vt:lpwstr>
  </property>
  <property fmtid="{D5CDD505-2E9C-101B-9397-08002B2CF9AE}" pid="10" name="EXDocumentID">
    <vt:lpwstr>000552108</vt:lpwstr>
  </property>
  <property fmtid="{D5CDD505-2E9C-101B-9397-08002B2CF9AE}" pid="11" name="ContentTypeId">
    <vt:lpwstr>0x010100D4B4451448B5024C9AFD8004339B680A</vt:lpwstr>
  </property>
  <property fmtid="{D5CDD505-2E9C-101B-9397-08002B2CF9AE}" pid="12" name="fKontor">
    <vt:lpwstr>2.14.72</vt:lpwstr>
  </property>
  <property fmtid="{D5CDD505-2E9C-101B-9397-08002B2CF9AE}" pid="13" name="MediaServiceImageTags">
    <vt:lpwstr/>
  </property>
</Properties>
</file>