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defaultThemeVersion="166925"/>
  <mc:AlternateContent xmlns:mc="http://schemas.openxmlformats.org/markup-compatibility/2006">
    <mc:Choice Requires="x15">
      <x15ac:absPath xmlns:x15ac="http://schemas.microsoft.com/office/spreadsheetml/2010/11/ac" url="https://finansforbundet-my.sharepoint.com/personal/rnh_finansforbundet_dk/Documents/Skrivebord/"/>
    </mc:Choice>
  </mc:AlternateContent>
  <xr:revisionPtr revIDLastSave="0" documentId="8_{2EFDCA31-4CF7-4771-8CBF-80935B87FC2B}" xr6:coauthVersionLast="47" xr6:coauthVersionMax="47" xr10:uidLastSave="{00000000-0000-0000-0000-000000000000}"/>
  <bookViews>
    <workbookView xWindow="28680" yWindow="-120" windowWidth="29040" windowHeight="15720" xr2:uid="{CF3BE1D8-4C79-4A72-A748-DBCFCB07B762}"/>
  </bookViews>
  <sheets>
    <sheet name="Løngrænse Kontraktansatte DB"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9" l="1"/>
  <c r="C39" i="9"/>
  <c r="C48" i="9"/>
  <c r="C29" i="9"/>
  <c r="C28" i="9"/>
  <c r="C38" i="9"/>
  <c r="C37" i="9"/>
  <c r="C47" i="9"/>
  <c r="C46" i="9"/>
  <c r="C110" i="9"/>
  <c r="C108" i="9" s="1"/>
  <c r="C112" i="9" s="1"/>
  <c r="C100" i="9"/>
  <c r="C81" i="9"/>
  <c r="C90" i="9"/>
  <c r="C88" i="9" s="1"/>
  <c r="C80" i="9"/>
  <c r="C73" i="9"/>
  <c r="C72" i="9"/>
  <c r="C64" i="9"/>
  <c r="C65" i="9"/>
  <c r="C56" i="9"/>
  <c r="C55" i="9"/>
  <c r="C44" i="9" l="1"/>
  <c r="C49" i="9" s="1"/>
  <c r="C26" i="9"/>
  <c r="C31" i="9" s="1"/>
  <c r="C35" i="9"/>
  <c r="C40" i="9" s="1"/>
  <c r="C53" i="9"/>
  <c r="C58" i="9" s="1"/>
  <c r="C62" i="9"/>
  <c r="C66" i="9" s="1"/>
  <c r="C78" i="9"/>
  <c r="C82" i="9" s="1"/>
  <c r="C92" i="9"/>
  <c r="C98" i="9"/>
  <c r="C102" i="9" s="1"/>
  <c r="C70" i="9"/>
  <c r="C74" i="9" s="1"/>
</calcChain>
</file>

<file path=xl/sharedStrings.xml><?xml version="1.0" encoding="utf-8"?>
<sst xmlns="http://schemas.openxmlformats.org/spreadsheetml/2006/main" count="138" uniqueCount="54">
  <si>
    <t>VOKens løngrænse Kontraktansatte (Netto)</t>
  </si>
  <si>
    <t xml:space="preserve">Netto betyder, at medarbejderen i sin kontrakt SKAL have ret til disse elementer udover månedslønnen. Dvs. fremgår det af kontrakten at medarbejderen har ret til O-dage, 6. ferieuge, AG pensionsbidrag og Særligt ferietillæg udover månedslønnen, så kan man sammenlige kontraktens månedsløn med VOKens løngrænse ift. at kontrolle om medarbejderen er over eller under grænsen.  </t>
  </si>
  <si>
    <t>1. juli 2023</t>
  </si>
  <si>
    <t>1. juli 2024</t>
  </si>
  <si>
    <t>1. juli 2025</t>
  </si>
  <si>
    <t>1. juli 2026</t>
  </si>
  <si>
    <t>1. juli 2027</t>
  </si>
  <si>
    <t>VOKens løngrænse Kontraktansatte (Brutto)</t>
  </si>
  <si>
    <t xml:space="preserve">Brutto løngrænsen kommer i spil, når virksomheden skriver at betalingen for eksempelvis særligt ferietillæg, O-dage og 6.ferieuge er indeholdt i månedslønnen. Mao. så får medarbejderen en brutto-månedsløn, der indeholder betalingen af disse elementer. Dvs. ift. overenskomstens løngrænse betyder det, at man skal tillægge værdien af de elementer, der er indeholdt i medarbejderens løn til overenskomstens løngrænse, før man kan sammenligne og tjekke om månedslønnen ligger over eller under overenskomstens grænse for kontraktansatte. </t>
  </si>
  <si>
    <t>Omsorgsdage</t>
  </si>
  <si>
    <t>(5 dage årligt)</t>
  </si>
  <si>
    <t xml:space="preserve">Tast 0,00 hvis medarbejderen fortsat har ret til 5 O-dage.
Tast 2,1869 hvis medarbejderen ikke har ret til O-dage. Værdien af fem O-dage beregnes af samlet fast månedsløn inkl. eget pensionsbidrag + arbejdsgivers pensionsbidrag. 
Dvs. 1,92*(1+0,1390) = 2,1869 </t>
  </si>
  <si>
    <t xml:space="preserve">NB! I Danske Banks VOK (§ 64) fremgår det at O-dagene skal beregnes ekskl. Særligt ferietillæg. I sektorens øvrige virksomheder beregnes O-dagene inkl. særligt ferietillæg.
Danske Bank inkluderer O-dagene i lønnen for alle kontraktansatte. </t>
  </si>
  <si>
    <t>6. ferieuge</t>
  </si>
  <si>
    <t xml:space="preserve">Tast 0,00 hvis medarbejderen har fortsat ret til 6. ferieuge.
Tast 2,240 hvis medarbejderen ikke har ret til 6. ferieuge. Værdien af 6. ferieuge beregnes af samlet fast månedsløn inkl. eget pensionsbidrag + særligt ferietillæg + arbejdsgivers pensionsbidrag. Dvs. 1,92*(1+0,1390+0,0275) = 2,240 </t>
  </si>
  <si>
    <r>
      <t xml:space="preserve">Arbejdsgivers pensionsbidrag
</t>
    </r>
    <r>
      <rPr>
        <sz val="10"/>
        <color theme="1"/>
        <rFont val="Arial"/>
        <family val="2"/>
      </rPr>
      <t>Medarbejdere på jobløn:       13,90%
Medarbejdere uden jobløn:   11,90%
Jobniveau 8-10:                  13,90%</t>
    </r>
  </si>
  <si>
    <t>(13,90% måske højere)</t>
  </si>
  <si>
    <t xml:space="preserve">Tast 0,00 hvis medarbejderen fastholder uændret AG-bidrag. 
Hvis medarbejderens AG-bidrag bliver inkluderet i lønnen, så tast 11,90 eller 13,90%. 
Hvis medarbejderens AG-bidrag nedsættes, så indtast nedgangen fx 0,65%. </t>
  </si>
  <si>
    <t xml:space="preserve">NB! Jf. de konkrete individuelle kontrakter oplever flere at AG's pensionsbidrag nedsættes 0,65%. </t>
  </si>
  <si>
    <t>Særligt ferietillæg</t>
  </si>
  <si>
    <t>Tast 0,00 hvis medarbejderen fastholder ferietillæg på 3,75%. 
Hvis ferietillægget bliver inkluderet i månedslønnen, så tast 2,75%, fordi medarbejderen fortsat får udbetalt 1,00% årligt i ferietillæg i henhold til ferieloven</t>
  </si>
  <si>
    <t xml:space="preserve">NB! Danske Bank inkluderer Ferietillægget i lønnen for alle kontraktansatte. Dvs. de får kun ferielovens 1,00 % udbetalt 1.maj.  </t>
  </si>
  <si>
    <t>Tillæg st. bededag</t>
  </si>
  <si>
    <t>Tast 0,00 hvis medarbejderen fastholder tillægget.
Tast 0,529 hvis medarbejderen ikke har ret til tillægget. Værdien af tillægget beregnes af samlet månedsløn inkl. eget pensionsbidrag + arbejdsgivers pensionsbidrag + særligt ferietillæg (3,75). 
Dvs. 0,45*(1+0,1390*0,0375) = 0,529  
Se også FH/DA's omregning af st. bededags tillægget til særligt ferietillæg.</t>
  </si>
  <si>
    <t>Regneark DB anvender 2025-28 jf. organisationsmødereferat</t>
  </si>
  <si>
    <t>Bruttoløn-grænsen Kontraktansatte (1. juli 2027)</t>
  </si>
  <si>
    <t>Samlet fast månedsløn inkl. eget pensionsbidrag</t>
  </si>
  <si>
    <t>Arbejdsgivers pensionsbidrag</t>
  </si>
  <si>
    <t>Pensionsbidrag i VOK 13,9% - forskellen i forhold til dette indtastes i feltet</t>
  </si>
  <si>
    <t>Værdien af Omsorgsdage</t>
  </si>
  <si>
    <t>(NB! det er 2,75% fordi medarbejderen fortsat får udbetalt 1,00% årligt i ferietillæg i henhold til ferieloven)</t>
  </si>
  <si>
    <t>Værdien af 6. ferieuge</t>
  </si>
  <si>
    <t>Værdien af Særligt ferietillæg</t>
  </si>
  <si>
    <t xml:space="preserve">i 2021 skal denne procent anvendes, fordi de i 2021 kun sættes 0,25 pct. ned i AG-bidrag. De andre år er det 0,65 pct. </t>
  </si>
  <si>
    <t>Værdien af Arbejdsgivers pensionsbidrag</t>
  </si>
  <si>
    <t>Bruttoløn-grænsen Kontraktansatte (1. juli 2026)</t>
  </si>
  <si>
    <t>Bruttoløn-grænsen Kontraktansatte (1. juli 2025)</t>
  </si>
  <si>
    <t>Tilføjes fra 2025 jf. enighed mellem FIDA/A og FIFO.</t>
  </si>
  <si>
    <t>Bruttoløn-grænsen Kontraktansatte (1. juli 2024)</t>
  </si>
  <si>
    <t>(Hvis medarbejderen har ret til O-dage, så tastes der 0 kr. i dette felt)</t>
  </si>
  <si>
    <t>(Hvis medarbejderen har ret til 6.ferieuge, så tastes der 0 kr. i dette felt)</t>
  </si>
  <si>
    <t>(Hvis medarbejderen har ret til ferietillæg på 3,25%, så tastes der 0 kr. i dette felt)</t>
  </si>
  <si>
    <t>(Hvis medarbejderen har ret til arbejdsgiverbidrag på 13,9%, så tastes der 0 kr. i dette felt)</t>
  </si>
  <si>
    <t>Bruttoløn-grænsen Kontraktansatte (1. juli 2023)</t>
  </si>
  <si>
    <t>(Hvis medarbejderen har ret til ferietillæg på 3,75%, så tastes der 0 kr. i dette felt)</t>
  </si>
  <si>
    <t>Bruttoløn-grænsen Kontraktansatte (1. juli 2022)</t>
  </si>
  <si>
    <t>Bruttoløn-grænsen Kontraktansatte (1. juli 2021)</t>
  </si>
  <si>
    <t>NB! AGs pensionsbidrag er 13,75%. Det nedsættes kun 0,25% i 2021</t>
  </si>
  <si>
    <t>Bruttoløn-grænsen Kontraktansatte (1. juli 2020)</t>
  </si>
  <si>
    <t xml:space="preserve">NB! Her AGs pensionsbidrag 13,50% , og dette er det samme for kontraktansatte. Der  tastes derfor 0. </t>
  </si>
  <si>
    <t>Bruttoløn-grænsen Kontraktansatte (1. juli 2019)</t>
  </si>
  <si>
    <t>(Trin 87 - Finansmedarbejdere)</t>
  </si>
  <si>
    <t xml:space="preserve">NB! Her AGs pensionsbidrag 13,25%, og det er det samme for kontraktansatte. Der tastes derfor 0. </t>
  </si>
  <si>
    <t>(Trin 248E - IT-medarbejdere)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</si>
</sst>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kr.&quot;_-;\-* #,##0.00\ &quot;kr.&quot;_-;_-* &quot;-&quot;??\ &quot;kr.&quot;_-;_-@_-"/>
    <numFmt numFmtId="165" formatCode="_-* #,##0\ &quot;kr.&quot;_-;\-* #,##0\ &quot;kr.&quot;_-;_-* &quot;-&quot;??\ &quot;kr.&quot;_-;_-@_-"/>
    <numFmt numFmtId="166" formatCode="0.0000"/>
    <numFmt numFmtId="167" formatCode="0.000%"/>
    <numFmt numFmtId="168" formatCode="_-* #,##0\ &quot;kr.&quot;_-;\-* #,##0\ &quot;kr.&quot;_-;_-* &quot;-&quot;???\ &quot;kr.&quot;_-;_-@_-"/>
  </numFmts>
  <fonts count="15">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b/>
      <sz val="12"/>
      <color theme="1"/>
      <name val="Arial"/>
      <family val="2"/>
    </font>
    <font>
      <b/>
      <sz val="18"/>
      <color theme="1"/>
      <name val="Arial"/>
      <family val="2"/>
    </font>
    <font>
      <sz val="10"/>
      <color rgb="FFFF0000"/>
      <name val="Arial"/>
      <family val="2"/>
    </font>
    <font>
      <b/>
      <sz val="10"/>
      <color rgb="FFFF0000"/>
      <name val="Arial"/>
      <family val="2"/>
    </font>
    <font>
      <b/>
      <sz val="12"/>
      <color rgb="FFFF0000"/>
      <name val="Calibri"/>
      <family val="2"/>
      <scheme val="minor"/>
    </font>
    <font>
      <sz val="10"/>
      <color rgb="FF000000"/>
      <name val="Arial"/>
      <family val="2"/>
    </font>
    <font>
      <b/>
      <sz val="12"/>
      <color rgb="FF000000"/>
      <name val="Arial"/>
      <family val="2"/>
    </font>
    <font>
      <sz val="10"/>
      <name val="Arial"/>
      <family val="2"/>
    </font>
    <font>
      <b/>
      <sz val="10"/>
      <name val="Arial"/>
      <family val="2"/>
    </font>
    <font>
      <b/>
      <sz val="24"/>
      <color rgb="FFFF0000"/>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4" tint="0.59999389629810485"/>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0" fontId="3" fillId="0" borderId="0" xfId="0" applyFont="1"/>
    <xf numFmtId="165" fontId="3" fillId="0" borderId="1" xfId="1" applyNumberFormat="1" applyFont="1" applyBorder="1"/>
    <xf numFmtId="0" fontId="6" fillId="0" borderId="0" xfId="0" applyFont="1"/>
    <xf numFmtId="0" fontId="2" fillId="0" borderId="1" xfId="0" applyFont="1" applyBorder="1"/>
    <xf numFmtId="10" fontId="3" fillId="0" borderId="1" xfId="0" applyNumberFormat="1" applyFont="1" applyBorder="1" applyAlignment="1">
      <alignment horizontal="right"/>
    </xf>
    <xf numFmtId="165" fontId="5" fillId="0" borderId="1" xfId="1" applyNumberFormat="1" applyFont="1" applyBorder="1"/>
    <xf numFmtId="0" fontId="2" fillId="2" borderId="1" xfId="0" applyFont="1" applyFill="1" applyBorder="1"/>
    <xf numFmtId="10" fontId="3" fillId="2" borderId="1" xfId="0" applyNumberFormat="1" applyFont="1" applyFill="1" applyBorder="1" applyAlignment="1">
      <alignment horizontal="right"/>
    </xf>
    <xf numFmtId="0" fontId="2" fillId="2" borderId="1" xfId="0" applyFont="1" applyFill="1" applyBorder="1" applyAlignment="1">
      <alignment wrapText="1"/>
    </xf>
    <xf numFmtId="167" fontId="3" fillId="2" borderId="1" xfId="0" applyNumberFormat="1" applyFont="1" applyFill="1" applyBorder="1" applyAlignment="1">
      <alignment horizontal="right"/>
    </xf>
    <xf numFmtId="167" fontId="3" fillId="0" borderId="1" xfId="0" applyNumberFormat="1" applyFont="1" applyBorder="1" applyAlignment="1">
      <alignment horizontal="right"/>
    </xf>
    <xf numFmtId="0" fontId="8" fillId="0" borderId="0" xfId="0" applyFont="1"/>
    <xf numFmtId="166" fontId="0" fillId="0" borderId="0" xfId="0" applyNumberFormat="1"/>
    <xf numFmtId="0" fontId="10" fillId="0" borderId="0" xfId="0" applyFont="1"/>
    <xf numFmtId="0" fontId="10" fillId="0" borderId="1" xfId="0" applyFont="1" applyBorder="1"/>
    <xf numFmtId="165" fontId="10" fillId="0" borderId="1" xfId="0" applyNumberFormat="1" applyFont="1" applyBorder="1"/>
    <xf numFmtId="0" fontId="12" fillId="0" borderId="1" xfId="0" applyFont="1" applyBorder="1"/>
    <xf numFmtId="0" fontId="13" fillId="2" borderId="1" xfId="0" applyFont="1" applyFill="1" applyBorder="1"/>
    <xf numFmtId="167" fontId="12" fillId="2" borderId="1" xfId="0" applyNumberFormat="1" applyFont="1" applyFill="1" applyBorder="1" applyAlignment="1">
      <alignment horizontal="right"/>
    </xf>
    <xf numFmtId="165" fontId="0" fillId="0" borderId="0" xfId="1" applyNumberFormat="1" applyFont="1"/>
    <xf numFmtId="0" fontId="7" fillId="0" borderId="0" xfId="0" applyFont="1" applyAlignment="1">
      <alignment wrapText="1"/>
    </xf>
    <xf numFmtId="0" fontId="14" fillId="0" borderId="0" xfId="0" applyFont="1"/>
    <xf numFmtId="0" fontId="13" fillId="0" borderId="0" xfId="0" applyFont="1"/>
    <xf numFmtId="167" fontId="12" fillId="0" borderId="0" xfId="0" applyNumberFormat="1" applyFont="1" applyAlignment="1">
      <alignment horizontal="right"/>
    </xf>
    <xf numFmtId="0" fontId="12" fillId="0" borderId="0" xfId="0" applyFont="1" applyAlignment="1">
      <alignment horizontal="left"/>
    </xf>
    <xf numFmtId="0" fontId="12" fillId="0" borderId="0" xfId="0" applyFont="1" applyAlignment="1">
      <alignment wrapText="1"/>
    </xf>
    <xf numFmtId="0" fontId="11" fillId="3" borderId="1" xfId="0" applyFont="1" applyFill="1" applyBorder="1"/>
    <xf numFmtId="165" fontId="11" fillId="3" borderId="1" xfId="0" applyNumberFormat="1" applyFont="1" applyFill="1" applyBorder="1"/>
    <xf numFmtId="0" fontId="12" fillId="0" borderId="0" xfId="0" applyFont="1"/>
    <xf numFmtId="168" fontId="0" fillId="0" borderId="1" xfId="0" applyNumberFormat="1" applyBorder="1"/>
    <xf numFmtId="10" fontId="0" fillId="0" borderId="0" xfId="0" applyNumberFormat="1"/>
    <xf numFmtId="165" fontId="12" fillId="0" borderId="0" xfId="0" applyNumberFormat="1" applyFont="1" applyAlignment="1">
      <alignment wrapText="1"/>
    </xf>
    <xf numFmtId="10" fontId="12" fillId="0" borderId="0" xfId="0" applyNumberFormat="1" applyFont="1" applyAlignment="1">
      <alignment wrapText="1"/>
    </xf>
    <xf numFmtId="168" fontId="12" fillId="0" borderId="0" xfId="0" applyNumberFormat="1" applyFont="1" applyAlignment="1">
      <alignment wrapText="1"/>
    </xf>
    <xf numFmtId="10" fontId="3" fillId="0" borderId="7" xfId="0" applyNumberFormat="1" applyFont="1" applyBorder="1" applyAlignment="1">
      <alignment horizontal="left"/>
    </xf>
    <xf numFmtId="10" fontId="3" fillId="0" borderId="6" xfId="0" applyNumberFormat="1"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10" fontId="3" fillId="2" borderId="3" xfId="0" applyNumberFormat="1" applyFont="1" applyFill="1" applyBorder="1" applyAlignment="1">
      <alignment horizontal="left"/>
    </xf>
    <xf numFmtId="10" fontId="3" fillId="2" borderId="4" xfId="0" applyNumberFormat="1" applyFont="1" applyFill="1" applyBorder="1" applyAlignment="1">
      <alignment horizontal="left"/>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0" fontId="3" fillId="0" borderId="3" xfId="0" applyNumberFormat="1" applyFont="1" applyBorder="1" applyAlignment="1">
      <alignment horizontal="left"/>
    </xf>
    <xf numFmtId="10" fontId="3" fillId="0" borderId="4" xfId="0" applyNumberFormat="1" applyFont="1" applyBorder="1" applyAlignment="1">
      <alignment horizontal="left"/>
    </xf>
    <xf numFmtId="0" fontId="3" fillId="2" borderId="2" xfId="0" applyFont="1" applyFill="1" applyBorder="1" applyAlignment="1">
      <alignment horizontal="left"/>
    </xf>
    <xf numFmtId="0" fontId="3" fillId="2" borderId="4" xfId="0" applyFont="1" applyFill="1" applyBorder="1" applyAlignment="1">
      <alignment horizontal="left"/>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12" fillId="2" borderId="2" xfId="0" applyFont="1" applyFill="1" applyBorder="1" applyAlignment="1">
      <alignment horizontal="left"/>
    </xf>
    <xf numFmtId="0" fontId="12" fillId="2" borderId="4" xfId="0" applyFont="1" applyFill="1" applyBorder="1" applyAlignment="1">
      <alignment horizontal="left"/>
    </xf>
    <xf numFmtId="0" fontId="12" fillId="2" borderId="2" xfId="0" applyFont="1" applyFill="1" applyBorder="1" applyAlignment="1">
      <alignment wrapText="1"/>
    </xf>
    <xf numFmtId="0" fontId="12" fillId="2" borderId="3" xfId="0" applyFont="1" applyFill="1" applyBorder="1" applyAlignment="1">
      <alignment wrapText="1"/>
    </xf>
    <xf numFmtId="0" fontId="12" fillId="2" borderId="4" xfId="0"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FC5D-D150-4533-AB29-7D48BBB2BBEF}">
  <dimension ref="B3:X114"/>
  <sheetViews>
    <sheetView tabSelected="1" topLeftCell="A19" zoomScale="90" zoomScaleNormal="90" workbookViewId="0">
      <selection activeCell="C25" sqref="C25"/>
    </sheetView>
  </sheetViews>
  <sheetFormatPr defaultRowHeight="15"/>
  <cols>
    <col min="2" max="2" width="63.5703125" customWidth="1"/>
    <col min="3" max="3" width="22.140625" customWidth="1"/>
    <col min="4" max="4" width="13.5703125" bestFit="1" customWidth="1"/>
    <col min="5" max="5" width="55.42578125" customWidth="1"/>
    <col min="6" max="6" width="13.140625" bestFit="1" customWidth="1"/>
    <col min="7" max="7" width="28.42578125" customWidth="1"/>
    <col min="9" max="9" width="11.85546875" bestFit="1" customWidth="1"/>
    <col min="10" max="11" width="11.140625" bestFit="1" customWidth="1"/>
    <col min="12" max="12" width="11.85546875" bestFit="1" customWidth="1"/>
    <col min="13" max="13" width="14.5703125" bestFit="1" customWidth="1"/>
    <col min="15" max="15" width="28.42578125" customWidth="1"/>
    <col min="16" max="16" width="13" customWidth="1"/>
    <col min="18" max="18" width="10.42578125" bestFit="1" customWidth="1"/>
  </cols>
  <sheetData>
    <row r="3" spans="2:21" ht="23.25">
      <c r="B3" s="3" t="s">
        <v>0</v>
      </c>
      <c r="C3" s="1"/>
      <c r="D3" s="1"/>
      <c r="E3" s="1"/>
      <c r="F3" s="1"/>
      <c r="G3" s="1"/>
      <c r="H3" s="1"/>
      <c r="I3" s="1"/>
      <c r="J3" s="1"/>
      <c r="K3" s="1"/>
      <c r="L3" s="1"/>
      <c r="M3" s="1"/>
      <c r="N3" s="1"/>
    </row>
    <row r="4" spans="2:21" ht="30" customHeight="1">
      <c r="B4" s="40" t="s">
        <v>1</v>
      </c>
      <c r="C4" s="41"/>
      <c r="D4" s="41"/>
      <c r="E4" s="41"/>
      <c r="F4" s="41"/>
      <c r="G4" s="41"/>
      <c r="H4" s="41"/>
      <c r="I4" s="41"/>
      <c r="J4" s="41"/>
      <c r="K4" s="41"/>
      <c r="L4" s="41"/>
      <c r="M4" s="41"/>
      <c r="N4" s="42"/>
    </row>
    <row r="5" spans="2:21">
      <c r="B5" s="1"/>
      <c r="C5" s="1"/>
      <c r="D5" s="1"/>
      <c r="E5" s="1"/>
      <c r="F5" s="1"/>
      <c r="G5" s="1"/>
      <c r="H5" s="1"/>
      <c r="I5" s="1"/>
      <c r="J5" s="1"/>
      <c r="K5" s="1"/>
      <c r="L5" s="1"/>
      <c r="M5" s="1"/>
      <c r="N5" s="1"/>
    </row>
    <row r="6" spans="2:21" ht="15.75">
      <c r="B6" s="2" t="s">
        <v>2</v>
      </c>
      <c r="C6" s="6">
        <v>74600</v>
      </c>
      <c r="D6" s="1"/>
      <c r="E6" s="1"/>
      <c r="F6" s="1"/>
      <c r="G6" s="1"/>
      <c r="H6" s="1"/>
      <c r="I6" s="1"/>
      <c r="J6" s="1"/>
      <c r="K6" s="1"/>
      <c r="L6" s="1"/>
      <c r="M6" s="1"/>
      <c r="N6" s="1"/>
    </row>
    <row r="7" spans="2:21" ht="15.75">
      <c r="B7" s="2" t="s">
        <v>3</v>
      </c>
      <c r="C7" s="6">
        <v>77350</v>
      </c>
      <c r="D7" s="1"/>
      <c r="E7" s="1"/>
      <c r="F7" s="1"/>
      <c r="G7" s="1"/>
      <c r="H7" s="1"/>
      <c r="I7" s="1"/>
      <c r="J7" s="1"/>
      <c r="K7" s="1"/>
      <c r="L7" s="1"/>
      <c r="M7" s="1"/>
      <c r="N7" s="1"/>
    </row>
    <row r="8" spans="2:21" ht="15.75">
      <c r="B8" s="2" t="s">
        <v>4</v>
      </c>
      <c r="C8" s="6">
        <v>79200</v>
      </c>
      <c r="D8" s="1"/>
      <c r="E8" s="1"/>
      <c r="F8" s="1"/>
      <c r="G8" s="1"/>
      <c r="H8" s="1"/>
      <c r="I8" s="1"/>
      <c r="J8" s="1"/>
      <c r="K8" s="1"/>
      <c r="L8" s="1"/>
      <c r="M8" s="1"/>
      <c r="N8" s="1"/>
    </row>
    <row r="9" spans="2:21" ht="15.75">
      <c r="B9" s="2" t="s">
        <v>5</v>
      </c>
      <c r="C9" s="6">
        <v>81200</v>
      </c>
      <c r="D9" s="1"/>
      <c r="E9" s="1"/>
      <c r="F9" s="1"/>
      <c r="G9" s="1"/>
      <c r="H9" s="1"/>
      <c r="I9" s="1"/>
      <c r="J9" s="1"/>
      <c r="K9" s="1"/>
      <c r="L9" s="1"/>
      <c r="M9" s="1"/>
      <c r="N9" s="1"/>
    </row>
    <row r="10" spans="2:21" ht="15.75">
      <c r="B10" s="2" t="s">
        <v>6</v>
      </c>
      <c r="C10" s="6">
        <v>83250</v>
      </c>
      <c r="D10" s="1"/>
      <c r="E10" s="1"/>
      <c r="F10" s="1"/>
      <c r="G10" s="1"/>
      <c r="H10" s="1"/>
      <c r="I10" s="1"/>
      <c r="J10" s="1"/>
      <c r="K10" s="1"/>
      <c r="L10" s="1"/>
      <c r="M10" s="1"/>
      <c r="N10" s="1"/>
    </row>
    <row r="11" spans="2:21">
      <c r="B11" s="1"/>
      <c r="C11" s="1"/>
      <c r="D11" s="1"/>
      <c r="E11" s="1"/>
      <c r="F11" s="1"/>
      <c r="G11" s="1"/>
      <c r="H11" s="1"/>
      <c r="I11" s="1"/>
      <c r="J11" s="1"/>
      <c r="K11" s="1"/>
      <c r="L11" s="1"/>
      <c r="M11" s="1"/>
      <c r="N11" s="1"/>
    </row>
    <row r="12" spans="2:21" ht="23.25">
      <c r="B12" s="3" t="s">
        <v>7</v>
      </c>
      <c r="C12" s="1"/>
      <c r="D12" s="1"/>
      <c r="E12" s="1"/>
      <c r="F12" s="1"/>
      <c r="G12" s="1"/>
      <c r="H12" s="1"/>
      <c r="I12" s="1"/>
      <c r="J12" s="1"/>
      <c r="K12" s="1"/>
      <c r="L12" s="1"/>
      <c r="M12" s="1"/>
      <c r="N12" s="1"/>
    </row>
    <row r="13" spans="2:21" ht="30" customHeight="1">
      <c r="B13" s="40" t="s">
        <v>8</v>
      </c>
      <c r="C13" s="41"/>
      <c r="D13" s="41"/>
      <c r="E13" s="41"/>
      <c r="F13" s="41"/>
      <c r="G13" s="41"/>
      <c r="H13" s="41"/>
      <c r="I13" s="41"/>
      <c r="J13" s="41"/>
      <c r="K13" s="41"/>
      <c r="L13" s="41"/>
      <c r="M13" s="41"/>
      <c r="N13" s="42"/>
    </row>
    <row r="15" spans="2:21" ht="66.75" customHeight="1">
      <c r="B15" s="7" t="s">
        <v>9</v>
      </c>
      <c r="C15" s="10">
        <v>2.1869E-2</v>
      </c>
      <c r="D15" s="48" t="s">
        <v>10</v>
      </c>
      <c r="E15" s="49"/>
      <c r="F15" s="50" t="s">
        <v>11</v>
      </c>
      <c r="G15" s="51"/>
      <c r="H15" s="51"/>
      <c r="I15" s="51"/>
      <c r="J15" s="51"/>
      <c r="K15" s="51"/>
      <c r="L15" s="51"/>
      <c r="M15" s="51"/>
      <c r="N15" s="52"/>
      <c r="O15" s="57" t="s">
        <v>12</v>
      </c>
      <c r="P15" s="58"/>
      <c r="Q15" s="58"/>
      <c r="R15" s="58"/>
      <c r="S15" s="58"/>
      <c r="T15" s="58"/>
      <c r="U15" s="59"/>
    </row>
    <row r="16" spans="2:21" ht="56.25" customHeight="1">
      <c r="B16" s="4" t="s">
        <v>13</v>
      </c>
      <c r="C16" s="11">
        <v>0</v>
      </c>
      <c r="D16" s="53" t="s">
        <v>10</v>
      </c>
      <c r="E16" s="54"/>
      <c r="F16" s="45" t="s">
        <v>14</v>
      </c>
      <c r="G16" s="46"/>
      <c r="H16" s="46"/>
      <c r="I16" s="46"/>
      <c r="J16" s="46"/>
      <c r="K16" s="46"/>
      <c r="L16" s="46"/>
      <c r="M16" s="46"/>
      <c r="N16" s="47"/>
      <c r="P16" s="13"/>
    </row>
    <row r="17" spans="2:21" ht="54" customHeight="1">
      <c r="B17" s="9" t="s">
        <v>15</v>
      </c>
      <c r="C17" s="8">
        <v>6.4999999999999997E-3</v>
      </c>
      <c r="D17" s="55" t="s">
        <v>16</v>
      </c>
      <c r="E17" s="56"/>
      <c r="F17" s="50" t="s">
        <v>17</v>
      </c>
      <c r="G17" s="51"/>
      <c r="H17" s="51"/>
      <c r="I17" s="51"/>
      <c r="J17" s="51"/>
      <c r="K17" s="51"/>
      <c r="L17" s="51"/>
      <c r="M17" s="51"/>
      <c r="N17" s="52"/>
      <c r="O17" s="57" t="s">
        <v>18</v>
      </c>
      <c r="P17" s="58"/>
      <c r="Q17" s="58"/>
      <c r="R17" s="58"/>
      <c r="S17" s="58"/>
      <c r="T17" s="58"/>
      <c r="U17" s="59"/>
    </row>
    <row r="18" spans="2:21" ht="45.75" customHeight="1">
      <c r="B18" s="4" t="s">
        <v>19</v>
      </c>
      <c r="C18" s="5">
        <v>2.75E-2</v>
      </c>
      <c r="D18" s="43"/>
      <c r="E18" s="44"/>
      <c r="F18" s="45" t="s">
        <v>20</v>
      </c>
      <c r="G18" s="46"/>
      <c r="H18" s="46"/>
      <c r="I18" s="46"/>
      <c r="J18" s="46"/>
      <c r="K18" s="46"/>
      <c r="L18" s="46"/>
      <c r="M18" s="46"/>
      <c r="N18" s="47"/>
      <c r="O18" s="57" t="s">
        <v>21</v>
      </c>
      <c r="P18" s="58"/>
      <c r="Q18" s="58"/>
      <c r="R18" s="58"/>
      <c r="S18" s="58"/>
      <c r="T18" s="58"/>
      <c r="U18" s="59"/>
    </row>
    <row r="19" spans="2:21" ht="100.5" customHeight="1">
      <c r="B19" s="18" t="s">
        <v>22</v>
      </c>
      <c r="C19" s="19">
        <v>5.2900000000000004E-3</v>
      </c>
      <c r="D19" s="60"/>
      <c r="E19" s="61"/>
      <c r="F19" s="62" t="s">
        <v>23</v>
      </c>
      <c r="G19" s="63"/>
      <c r="H19" s="63"/>
      <c r="I19" s="63"/>
      <c r="J19" s="63"/>
      <c r="K19" s="63"/>
      <c r="L19" s="63"/>
      <c r="M19" s="63"/>
      <c r="N19" s="64"/>
      <c r="O19" s="12"/>
    </row>
    <row r="20" spans="2:21">
      <c r="B20" s="23"/>
      <c r="C20" s="24"/>
      <c r="D20" s="25"/>
      <c r="E20" s="25"/>
      <c r="F20" s="26"/>
      <c r="G20" s="26"/>
      <c r="H20" s="26"/>
      <c r="I20" s="26"/>
      <c r="J20" s="26"/>
      <c r="K20" s="26"/>
      <c r="L20" s="26"/>
      <c r="M20" s="26"/>
      <c r="N20" s="26"/>
      <c r="O20" s="12"/>
    </row>
    <row r="21" spans="2:21">
      <c r="B21" s="23"/>
      <c r="C21" s="24"/>
      <c r="D21" s="25"/>
      <c r="E21" s="25"/>
      <c r="F21" s="26"/>
      <c r="G21" s="26"/>
      <c r="H21" s="26"/>
      <c r="I21" s="26"/>
      <c r="J21" s="26"/>
      <c r="K21" s="26"/>
      <c r="L21" s="26"/>
      <c r="M21" s="26"/>
      <c r="N21" s="26"/>
      <c r="O21" s="12"/>
    </row>
    <row r="22" spans="2:21" ht="31.5">
      <c r="B22" s="22" t="s">
        <v>24</v>
      </c>
      <c r="C22" s="26"/>
      <c r="D22" s="26"/>
      <c r="E22" s="26"/>
      <c r="F22" s="26"/>
      <c r="G22" s="26"/>
      <c r="H22" s="26"/>
      <c r="I22" s="26"/>
      <c r="J22" s="26"/>
      <c r="K22" s="26"/>
      <c r="L22" s="12"/>
    </row>
    <row r="23" spans="2:21">
      <c r="B23" s="25"/>
      <c r="C23" s="26"/>
      <c r="D23" s="26"/>
      <c r="E23" s="26"/>
      <c r="F23" s="26"/>
      <c r="G23" s="4" t="s">
        <v>9</v>
      </c>
      <c r="H23" s="5">
        <v>1.9199999999999998E-2</v>
      </c>
      <c r="I23" s="53" t="s">
        <v>10</v>
      </c>
      <c r="J23" s="54"/>
      <c r="K23" s="1"/>
      <c r="L23" s="1"/>
      <c r="M23" s="1"/>
      <c r="N23" s="1"/>
      <c r="O23" s="1"/>
      <c r="P23" s="1"/>
      <c r="Q23" s="1"/>
      <c r="R23" s="1"/>
      <c r="S23" s="1"/>
    </row>
    <row r="24" spans="2:21" ht="15.75">
      <c r="B24" s="27" t="s">
        <v>25</v>
      </c>
      <c r="C24" s="14"/>
      <c r="D24" s="26"/>
      <c r="E24" s="27" t="s">
        <v>25</v>
      </c>
      <c r="F24" s="26"/>
      <c r="G24" s="4" t="s">
        <v>13</v>
      </c>
      <c r="H24" s="5">
        <v>1.9199999999999998E-2</v>
      </c>
      <c r="I24" s="35" t="s">
        <v>10</v>
      </c>
      <c r="J24" s="36"/>
      <c r="K24" s="1"/>
      <c r="L24" s="1"/>
      <c r="M24" s="1"/>
      <c r="N24" s="1"/>
      <c r="O24" s="1"/>
      <c r="P24" s="1"/>
      <c r="Q24" s="1"/>
      <c r="R24" s="1"/>
      <c r="S24" s="1"/>
    </row>
    <row r="25" spans="2:21">
      <c r="B25" s="15" t="s">
        <v>26</v>
      </c>
      <c r="C25" s="16">
        <v>83250</v>
      </c>
      <c r="D25" s="26"/>
      <c r="E25" s="32"/>
      <c r="F25" s="26"/>
      <c r="G25" s="4" t="s">
        <v>27</v>
      </c>
      <c r="H25" s="5">
        <v>6.4999999999999997E-3</v>
      </c>
      <c r="I25" s="37" t="s">
        <v>28</v>
      </c>
      <c r="J25" s="38"/>
      <c r="K25" s="38"/>
      <c r="L25" s="38"/>
      <c r="M25" s="38"/>
      <c r="N25" s="38"/>
      <c r="O25" s="39"/>
      <c r="P25" s="1"/>
      <c r="Q25" s="1"/>
      <c r="R25" s="1"/>
      <c r="S25" s="1"/>
    </row>
    <row r="26" spans="2:21">
      <c r="B26" s="15" t="s">
        <v>29</v>
      </c>
      <c r="C26" s="16">
        <f>(C25+C28+C29)*H23</f>
        <v>1652.7456</v>
      </c>
      <c r="D26" s="26"/>
      <c r="E26" s="32"/>
      <c r="F26" s="26"/>
      <c r="G26" s="4" t="s">
        <v>19</v>
      </c>
      <c r="H26" s="5">
        <v>2.75E-2</v>
      </c>
      <c r="I26" s="37" t="s">
        <v>30</v>
      </c>
      <c r="J26" s="38"/>
      <c r="K26" s="38"/>
      <c r="L26" s="38"/>
      <c r="M26" s="38"/>
      <c r="N26" s="38"/>
      <c r="O26" s="38"/>
      <c r="P26" s="38"/>
      <c r="Q26" s="38"/>
      <c r="R26" s="38"/>
      <c r="S26" s="39"/>
    </row>
    <row r="27" spans="2:21">
      <c r="B27" s="15" t="s">
        <v>31</v>
      </c>
      <c r="C27" s="16">
        <v>0</v>
      </c>
      <c r="D27" s="26"/>
      <c r="E27" s="32"/>
      <c r="F27" s="26"/>
    </row>
    <row r="28" spans="2:21">
      <c r="B28" s="15" t="s">
        <v>32</v>
      </c>
      <c r="C28" s="16">
        <f>C25*H26</f>
        <v>2289.375</v>
      </c>
      <c r="D28" s="26"/>
      <c r="E28" s="32"/>
      <c r="F28" s="26"/>
      <c r="G28" s="4" t="s">
        <v>27</v>
      </c>
      <c r="H28" s="5">
        <v>2.5000000000000001E-3</v>
      </c>
      <c r="I28" s="37" t="s">
        <v>33</v>
      </c>
      <c r="J28" s="38"/>
      <c r="K28" s="38"/>
      <c r="L28" s="38"/>
      <c r="M28" s="38"/>
      <c r="N28" s="38"/>
      <c r="O28" s="38"/>
      <c r="P28" s="38"/>
      <c r="Q28" s="38"/>
      <c r="R28" s="38"/>
      <c r="S28" s="39"/>
    </row>
    <row r="29" spans="2:21">
      <c r="B29" s="15" t="s">
        <v>34</v>
      </c>
      <c r="C29" s="16">
        <f>C25*H25</f>
        <v>541.125</v>
      </c>
      <c r="D29" s="26"/>
      <c r="E29" s="32"/>
      <c r="F29" s="26"/>
      <c r="G29" s="26"/>
      <c r="H29" s="26"/>
      <c r="I29" s="26"/>
      <c r="J29" s="26"/>
      <c r="K29" s="26"/>
      <c r="L29" s="12"/>
    </row>
    <row r="30" spans="2:21">
      <c r="B30" s="17" t="s">
        <v>22</v>
      </c>
      <c r="C30" s="30">
        <f>C25*C19</f>
        <v>440.39250000000004</v>
      </c>
      <c r="D30" s="26"/>
      <c r="E30" s="34"/>
      <c r="F30" s="26"/>
      <c r="G30" s="26"/>
      <c r="H30" s="26"/>
      <c r="I30" s="26"/>
      <c r="J30" s="26"/>
      <c r="K30" s="26"/>
      <c r="L30" s="12"/>
    </row>
    <row r="31" spans="2:21" ht="15.75">
      <c r="B31" s="15"/>
      <c r="C31" s="28">
        <f>SUM(C25:C30)</f>
        <v>88173.638099999996</v>
      </c>
      <c r="D31" s="26"/>
      <c r="E31" s="28">
        <v>88173.638099999996</v>
      </c>
      <c r="F31" s="26"/>
      <c r="G31" s="26"/>
      <c r="H31" s="33"/>
      <c r="I31" s="26"/>
      <c r="J31" s="26"/>
      <c r="K31" s="26"/>
      <c r="L31" s="12"/>
    </row>
    <row r="32" spans="2:21">
      <c r="B32" s="25"/>
      <c r="C32" s="26"/>
      <c r="D32" s="26"/>
      <c r="E32" s="26"/>
      <c r="F32" s="26"/>
      <c r="G32" s="26"/>
      <c r="H32" s="26"/>
      <c r="I32" s="26"/>
      <c r="J32" s="26"/>
      <c r="K32" s="26"/>
      <c r="L32" s="12"/>
    </row>
    <row r="33" spans="2:12" ht="15.75">
      <c r="B33" s="27" t="s">
        <v>35</v>
      </c>
      <c r="C33" s="14"/>
      <c r="D33" s="26"/>
      <c r="E33" s="27" t="s">
        <v>35</v>
      </c>
      <c r="F33" s="26"/>
      <c r="G33" s="26"/>
      <c r="H33" s="26"/>
      <c r="I33" s="26"/>
      <c r="J33" s="26"/>
      <c r="K33" s="26"/>
      <c r="L33" s="12"/>
    </row>
    <row r="34" spans="2:12">
      <c r="B34" s="15" t="s">
        <v>26</v>
      </c>
      <c r="C34" s="16">
        <v>81200</v>
      </c>
      <c r="D34" s="26"/>
      <c r="E34" s="26"/>
      <c r="F34" s="26"/>
      <c r="G34" s="26"/>
      <c r="H34" s="26"/>
      <c r="I34" s="26"/>
      <c r="J34" s="26"/>
      <c r="K34" s="26"/>
      <c r="L34" s="12"/>
    </row>
    <row r="35" spans="2:12">
      <c r="B35" s="15" t="s">
        <v>29</v>
      </c>
      <c r="C35" s="16">
        <f>(C34+C37+C38)*H23</f>
        <v>1612.04736</v>
      </c>
      <c r="D35" s="26"/>
      <c r="E35" s="26"/>
      <c r="F35" s="26"/>
      <c r="G35" s="26"/>
      <c r="H35" s="26"/>
      <c r="I35" s="26"/>
      <c r="J35" s="26"/>
      <c r="K35" s="26"/>
      <c r="L35" s="12"/>
    </row>
    <row r="36" spans="2:12">
      <c r="B36" s="15" t="s">
        <v>31</v>
      </c>
      <c r="C36" s="16">
        <v>0</v>
      </c>
      <c r="D36" s="26"/>
      <c r="E36" s="26"/>
      <c r="F36" s="26"/>
      <c r="G36" s="26"/>
      <c r="H36" s="26"/>
      <c r="I36" s="26"/>
      <c r="J36" s="26"/>
      <c r="K36" s="26"/>
      <c r="L36" s="12"/>
    </row>
    <row r="37" spans="2:12">
      <c r="B37" s="15" t="s">
        <v>32</v>
      </c>
      <c r="C37" s="16">
        <f>C34*H26</f>
        <v>2233</v>
      </c>
      <c r="D37" s="26"/>
      <c r="E37" s="26"/>
      <c r="F37" s="26"/>
      <c r="G37" s="26"/>
      <c r="H37" s="26"/>
      <c r="I37" s="26"/>
      <c r="J37" s="26"/>
      <c r="K37" s="26"/>
      <c r="L37" s="12"/>
    </row>
    <row r="38" spans="2:12">
      <c r="B38" s="15" t="s">
        <v>34</v>
      </c>
      <c r="C38" s="16">
        <f>C34*H25</f>
        <v>527.79999999999995</v>
      </c>
      <c r="D38" s="26"/>
      <c r="E38" s="26"/>
      <c r="F38" s="26"/>
      <c r="G38" s="26"/>
      <c r="H38" s="26"/>
      <c r="I38" s="26"/>
      <c r="J38" s="26"/>
      <c r="K38" s="26"/>
      <c r="L38" s="12"/>
    </row>
    <row r="39" spans="2:12">
      <c r="B39" s="17" t="s">
        <v>22</v>
      </c>
      <c r="C39" s="30">
        <f>C34*C19</f>
        <v>429.54800000000006</v>
      </c>
      <c r="D39" s="26"/>
      <c r="E39" s="26"/>
      <c r="F39" s="26"/>
      <c r="G39" s="26"/>
      <c r="H39" s="26"/>
      <c r="I39" s="26"/>
      <c r="J39" s="26"/>
      <c r="K39" s="26"/>
      <c r="L39" s="12"/>
    </row>
    <row r="40" spans="2:12" ht="15.75">
      <c r="B40" s="15"/>
      <c r="C40" s="28">
        <f>SUM(C34:C39)</f>
        <v>86002.395359999995</v>
      </c>
      <c r="D40" s="26"/>
      <c r="E40" s="28">
        <v>86002.395359999995</v>
      </c>
      <c r="F40" s="26"/>
      <c r="G40" s="26"/>
      <c r="H40" s="26"/>
      <c r="I40" s="26"/>
      <c r="J40" s="26"/>
      <c r="K40" s="26"/>
      <c r="L40" s="12"/>
    </row>
    <row r="41" spans="2:12">
      <c r="B41" s="25"/>
      <c r="C41" s="26"/>
      <c r="D41" s="26"/>
      <c r="E41" s="26"/>
      <c r="F41" s="26"/>
      <c r="G41" s="26"/>
      <c r="H41" s="26"/>
      <c r="I41" s="26"/>
      <c r="J41" s="26"/>
      <c r="K41" s="26"/>
      <c r="L41" s="12"/>
    </row>
    <row r="42" spans="2:12" ht="15.75">
      <c r="B42" s="27" t="s">
        <v>36</v>
      </c>
      <c r="C42" s="14"/>
      <c r="D42" s="26"/>
      <c r="E42" s="27" t="s">
        <v>36</v>
      </c>
      <c r="F42" s="26"/>
      <c r="G42" s="26"/>
      <c r="H42" s="26"/>
      <c r="I42" s="26"/>
      <c r="J42" s="26"/>
      <c r="K42" s="26"/>
      <c r="L42" s="12"/>
    </row>
    <row r="43" spans="2:12">
      <c r="B43" s="15" t="s">
        <v>26</v>
      </c>
      <c r="C43" s="16">
        <v>79200</v>
      </c>
      <c r="D43" s="26"/>
      <c r="E43" s="26"/>
      <c r="F43" s="26"/>
      <c r="G43" s="26"/>
      <c r="H43" s="26"/>
      <c r="I43" s="26"/>
      <c r="J43" s="26"/>
      <c r="K43" s="26"/>
      <c r="L43" s="12"/>
    </row>
    <row r="44" spans="2:12">
      <c r="B44" s="15" t="s">
        <v>29</v>
      </c>
      <c r="C44" s="16">
        <f>(C43+C46+C47)*H23</f>
        <v>1572.34176</v>
      </c>
      <c r="D44" s="26"/>
      <c r="E44" s="26"/>
      <c r="F44" s="26"/>
      <c r="G44" s="26"/>
      <c r="H44" s="26"/>
      <c r="I44" s="26"/>
      <c r="J44" s="26"/>
      <c r="K44" s="26"/>
      <c r="L44" s="12"/>
    </row>
    <row r="45" spans="2:12">
      <c r="B45" s="15" t="s">
        <v>31</v>
      </c>
      <c r="C45" s="16">
        <v>0</v>
      </c>
      <c r="D45" s="26"/>
      <c r="E45" s="26"/>
      <c r="F45" s="26"/>
      <c r="G45" s="26"/>
      <c r="H45" s="26"/>
      <c r="I45" s="26"/>
      <c r="J45" s="26"/>
      <c r="K45" s="26"/>
      <c r="L45" s="12"/>
    </row>
    <row r="46" spans="2:12">
      <c r="B46" s="15" t="s">
        <v>32</v>
      </c>
      <c r="C46" s="16">
        <f>C43*H26</f>
        <v>2178</v>
      </c>
      <c r="D46" s="26"/>
      <c r="E46" s="26"/>
      <c r="F46" s="26"/>
      <c r="G46" s="26"/>
      <c r="H46" s="26"/>
      <c r="I46" s="26"/>
      <c r="J46" s="26"/>
      <c r="K46" s="26"/>
      <c r="L46" s="12"/>
    </row>
    <row r="47" spans="2:12">
      <c r="B47" s="15" t="s">
        <v>34</v>
      </c>
      <c r="C47" s="16">
        <f>C43*H25</f>
        <v>514.79999999999995</v>
      </c>
      <c r="D47" s="26"/>
      <c r="E47" s="26"/>
      <c r="F47" s="26"/>
      <c r="G47" s="26"/>
      <c r="H47" s="26"/>
      <c r="I47" s="26"/>
      <c r="J47" s="26"/>
      <c r="K47" s="26"/>
      <c r="L47" s="12"/>
    </row>
    <row r="48" spans="2:12">
      <c r="B48" s="17" t="s">
        <v>22</v>
      </c>
      <c r="C48" s="30">
        <f>C43*C19</f>
        <v>418.96800000000002</v>
      </c>
      <c r="D48" s="29" t="s">
        <v>37</v>
      </c>
      <c r="E48" s="26"/>
      <c r="F48" s="26"/>
      <c r="G48" s="26"/>
      <c r="H48" s="26"/>
      <c r="I48" s="26"/>
      <c r="J48" s="26"/>
      <c r="K48" s="26"/>
      <c r="L48" s="12"/>
    </row>
    <row r="49" spans="2:13" ht="15.75">
      <c r="B49" s="15"/>
      <c r="C49" s="28">
        <f>SUM(C43:C48)</f>
        <v>83884.109759999992</v>
      </c>
      <c r="D49" s="26"/>
      <c r="E49" s="28">
        <v>83884.109759999992</v>
      </c>
      <c r="F49" s="26"/>
      <c r="G49" s="26"/>
      <c r="H49" s="26"/>
      <c r="I49" s="26"/>
      <c r="J49" s="26"/>
      <c r="K49" s="26"/>
      <c r="L49" s="12"/>
    </row>
    <row r="51" spans="2:13" ht="15.75">
      <c r="B51" s="27" t="s">
        <v>38</v>
      </c>
      <c r="C51" s="14"/>
      <c r="D51" s="14"/>
      <c r="E51" s="27" t="s">
        <v>38</v>
      </c>
      <c r="F51" s="14"/>
      <c r="G51" s="1"/>
      <c r="H51" s="1"/>
      <c r="I51" s="1"/>
      <c r="J51" s="1"/>
    </row>
    <row r="52" spans="2:13">
      <c r="B52" s="15" t="s">
        <v>26</v>
      </c>
      <c r="C52" s="16">
        <v>77350</v>
      </c>
      <c r="D52" s="14"/>
      <c r="E52" s="14"/>
      <c r="F52" s="14"/>
      <c r="G52" s="1"/>
      <c r="H52" s="1"/>
      <c r="I52" s="1"/>
      <c r="J52" s="1"/>
    </row>
    <row r="53" spans="2:13">
      <c r="B53" s="15" t="s">
        <v>29</v>
      </c>
      <c r="C53" s="16">
        <f>(C52+C55+C56)*H23</f>
        <v>1535.6140799999998</v>
      </c>
      <c r="D53" s="14" t="s">
        <v>39</v>
      </c>
      <c r="E53" s="14"/>
      <c r="F53" s="14"/>
      <c r="G53" s="1"/>
      <c r="H53" s="1"/>
      <c r="I53" s="1"/>
      <c r="J53" s="1"/>
    </row>
    <row r="54" spans="2:13">
      <c r="B54" s="15" t="s">
        <v>31</v>
      </c>
      <c r="C54" s="16">
        <v>0</v>
      </c>
      <c r="D54" s="14" t="s">
        <v>40</v>
      </c>
      <c r="E54" s="14"/>
      <c r="F54" s="14"/>
      <c r="G54" s="1"/>
      <c r="H54" s="1"/>
      <c r="I54" s="1"/>
      <c r="J54" s="1"/>
    </row>
    <row r="55" spans="2:13">
      <c r="B55" s="15" t="s">
        <v>32</v>
      </c>
      <c r="C55" s="16">
        <f>C52*H26</f>
        <v>2127.125</v>
      </c>
      <c r="D55" s="14" t="s">
        <v>41</v>
      </c>
      <c r="E55" s="14"/>
      <c r="F55" s="14"/>
      <c r="G55" s="1"/>
      <c r="H55" s="1"/>
      <c r="I55" s="1"/>
      <c r="J55" s="1"/>
    </row>
    <row r="56" spans="2:13">
      <c r="B56" s="15" t="s">
        <v>34</v>
      </c>
      <c r="C56" s="16">
        <f>C52*H25</f>
        <v>502.77499999999998</v>
      </c>
      <c r="D56" s="14" t="s">
        <v>42</v>
      </c>
      <c r="E56" s="14"/>
      <c r="F56" s="14"/>
      <c r="G56" s="1"/>
      <c r="H56" s="1"/>
      <c r="I56" s="1"/>
      <c r="J56" s="1"/>
    </row>
    <row r="57" spans="2:13">
      <c r="D57" s="14"/>
      <c r="E57" s="14"/>
      <c r="F57" s="14"/>
      <c r="G57" s="1"/>
      <c r="H57" s="1"/>
      <c r="I57" s="1"/>
      <c r="J57" s="1"/>
    </row>
    <row r="58" spans="2:13" ht="15.75">
      <c r="B58" s="15"/>
      <c r="C58" s="28">
        <f>SUM(C52:C56)</f>
        <v>81515.514079999994</v>
      </c>
      <c r="D58" s="20"/>
      <c r="E58" s="28">
        <v>81515.514079999994</v>
      </c>
    </row>
    <row r="60" spans="2:13" ht="15.75">
      <c r="B60" s="27" t="s">
        <v>43</v>
      </c>
      <c r="C60" s="14"/>
      <c r="D60" s="14"/>
      <c r="E60" s="14"/>
      <c r="F60" s="14"/>
      <c r="G60" s="1"/>
      <c r="H60" s="1"/>
      <c r="I60" s="1"/>
      <c r="J60" s="1"/>
    </row>
    <row r="61" spans="2:13">
      <c r="B61" s="15" t="s">
        <v>26</v>
      </c>
      <c r="C61" s="16">
        <v>74600</v>
      </c>
      <c r="D61" s="14"/>
      <c r="E61" s="14"/>
      <c r="F61" s="14"/>
      <c r="G61" s="1"/>
      <c r="H61" s="1"/>
      <c r="I61" s="1"/>
      <c r="J61" s="1"/>
    </row>
    <row r="62" spans="2:13">
      <c r="B62" s="15" t="s">
        <v>29</v>
      </c>
      <c r="C62" s="16">
        <f>(C61+C64+C65)*H23</f>
        <v>1481.0188799999999</v>
      </c>
      <c r="D62" s="14" t="s">
        <v>39</v>
      </c>
      <c r="E62" s="14"/>
      <c r="F62" s="14"/>
      <c r="G62" s="1"/>
      <c r="H62" s="1"/>
      <c r="I62" s="1"/>
      <c r="J62" s="1"/>
      <c r="M62" s="31"/>
    </row>
    <row r="63" spans="2:13">
      <c r="B63" s="15" t="s">
        <v>31</v>
      </c>
      <c r="C63" s="16">
        <v>0</v>
      </c>
      <c r="D63" s="14" t="s">
        <v>40</v>
      </c>
      <c r="E63" s="14"/>
      <c r="F63" s="14"/>
      <c r="G63" s="1"/>
      <c r="H63" s="1"/>
      <c r="I63" s="1"/>
      <c r="J63" s="1"/>
    </row>
    <row r="64" spans="2:13">
      <c r="B64" s="15" t="s">
        <v>32</v>
      </c>
      <c r="C64" s="16">
        <f>C61*H26</f>
        <v>2051.5</v>
      </c>
      <c r="D64" s="14" t="s">
        <v>44</v>
      </c>
      <c r="E64" s="14"/>
      <c r="F64" s="14"/>
      <c r="G64" s="1"/>
      <c r="H64" s="1"/>
      <c r="I64" s="1"/>
      <c r="J64" s="1"/>
    </row>
    <row r="65" spans="2:24">
      <c r="B65" s="15" t="s">
        <v>34</v>
      </c>
      <c r="C65" s="16">
        <f>C61*H25</f>
        <v>484.9</v>
      </c>
      <c r="D65" s="14" t="s">
        <v>42</v>
      </c>
      <c r="E65" s="14"/>
      <c r="F65" s="14"/>
      <c r="G65" s="1"/>
      <c r="H65" s="1"/>
      <c r="I65" s="1"/>
      <c r="J65" s="1"/>
    </row>
    <row r="66" spans="2:24" ht="15.75">
      <c r="B66" s="15"/>
      <c r="C66" s="28">
        <f>SUM(C61:C65)</f>
        <v>78617.418879999997</v>
      </c>
      <c r="D66" s="14"/>
      <c r="E66" s="14"/>
      <c r="F66" s="14"/>
      <c r="G66" s="1"/>
      <c r="H66" s="1"/>
      <c r="I66" s="1"/>
      <c r="J66" s="1"/>
    </row>
    <row r="68" spans="2:24" ht="15.75">
      <c r="B68" s="27" t="s">
        <v>45</v>
      </c>
      <c r="C68" s="14"/>
      <c r="D68" s="14"/>
    </row>
    <row r="69" spans="2:24">
      <c r="B69" s="15" t="s">
        <v>26</v>
      </c>
      <c r="C69" s="16">
        <v>71400</v>
      </c>
      <c r="D69" s="14"/>
    </row>
    <row r="70" spans="2:24">
      <c r="B70" s="15" t="s">
        <v>29</v>
      </c>
      <c r="C70" s="16">
        <f>(C69+C72+C73)*H23</f>
        <v>1417.48992</v>
      </c>
      <c r="D70" s="14" t="s">
        <v>39</v>
      </c>
    </row>
    <row r="71" spans="2:24">
      <c r="B71" s="15" t="s">
        <v>31</v>
      </c>
      <c r="C71" s="16">
        <v>0</v>
      </c>
      <c r="D71" s="14" t="s">
        <v>40</v>
      </c>
    </row>
    <row r="72" spans="2:24">
      <c r="B72" s="15" t="s">
        <v>32</v>
      </c>
      <c r="C72" s="16">
        <f>C69*H26</f>
        <v>1963.5</v>
      </c>
      <c r="D72" s="14" t="s">
        <v>44</v>
      </c>
      <c r="L72" s="1"/>
      <c r="M72" s="1"/>
      <c r="N72" s="1"/>
      <c r="O72" s="1"/>
      <c r="P72" s="1"/>
      <c r="Q72" s="1"/>
      <c r="R72" s="1"/>
      <c r="S72" s="1"/>
      <c r="T72" s="1"/>
      <c r="U72" s="1"/>
      <c r="V72" s="1"/>
      <c r="W72" s="1"/>
      <c r="X72" s="1"/>
    </row>
    <row r="73" spans="2:24">
      <c r="B73" s="15" t="s">
        <v>34</v>
      </c>
      <c r="C73" s="16">
        <f>C69*H25</f>
        <v>464.09999999999997</v>
      </c>
      <c r="D73" s="14" t="s">
        <v>42</v>
      </c>
    </row>
    <row r="74" spans="2:24" ht="15.75">
      <c r="B74" s="15"/>
      <c r="C74" s="28">
        <f>SUM(C69:C73)</f>
        <v>75245.089919999999</v>
      </c>
      <c r="D74" s="14"/>
    </row>
    <row r="76" spans="2:24" ht="15.75">
      <c r="B76" s="27" t="s">
        <v>46</v>
      </c>
      <c r="C76" s="14"/>
      <c r="D76" s="14"/>
    </row>
    <row r="77" spans="2:24">
      <c r="B77" s="15" t="s">
        <v>26</v>
      </c>
      <c r="C77" s="16">
        <v>70000</v>
      </c>
      <c r="D77" s="14"/>
    </row>
    <row r="78" spans="2:24">
      <c r="B78" s="15" t="s">
        <v>29</v>
      </c>
      <c r="C78" s="16">
        <f>(C77+C80+C81)*H23</f>
        <v>1384.32</v>
      </c>
      <c r="D78" s="14" t="s">
        <v>39</v>
      </c>
    </row>
    <row r="79" spans="2:24">
      <c r="B79" s="15" t="s">
        <v>31</v>
      </c>
      <c r="C79" s="16">
        <v>0</v>
      </c>
      <c r="D79" s="14" t="s">
        <v>40</v>
      </c>
    </row>
    <row r="80" spans="2:24">
      <c r="B80" s="15" t="s">
        <v>32</v>
      </c>
      <c r="C80" s="16">
        <f>C77*H26</f>
        <v>1925</v>
      </c>
      <c r="D80" s="14" t="s">
        <v>44</v>
      </c>
    </row>
    <row r="81" spans="2:4">
      <c r="B81" s="15" t="s">
        <v>34</v>
      </c>
      <c r="C81" s="16">
        <f>C77*H28</f>
        <v>175</v>
      </c>
      <c r="D81" s="14" t="s">
        <v>42</v>
      </c>
    </row>
    <row r="82" spans="2:4" ht="15.75">
      <c r="B82" s="15"/>
      <c r="C82" s="28">
        <f>SUM(C77:C81)</f>
        <v>73484.320000000007</v>
      </c>
      <c r="D82" s="14"/>
    </row>
    <row r="84" spans="2:4">
      <c r="B84" s="21" t="s">
        <v>47</v>
      </c>
    </row>
    <row r="86" spans="2:4" ht="15.75">
      <c r="B86" s="27" t="s">
        <v>48</v>
      </c>
      <c r="C86" s="14"/>
      <c r="D86" s="14"/>
    </row>
    <row r="87" spans="2:4">
      <c r="B87" s="15" t="s">
        <v>26</v>
      </c>
      <c r="C87" s="16">
        <v>70000</v>
      </c>
      <c r="D87" s="14"/>
    </row>
    <row r="88" spans="2:4">
      <c r="B88" s="15" t="s">
        <v>29</v>
      </c>
      <c r="C88" s="16">
        <f>(C87+C90+C91)*H23</f>
        <v>1380.9599999999998</v>
      </c>
      <c r="D88" s="14" t="s">
        <v>39</v>
      </c>
    </row>
    <row r="89" spans="2:4">
      <c r="B89" s="15" t="s">
        <v>31</v>
      </c>
      <c r="C89" s="16">
        <v>0</v>
      </c>
      <c r="D89" s="14" t="s">
        <v>40</v>
      </c>
    </row>
    <row r="90" spans="2:4">
      <c r="B90" s="15" t="s">
        <v>32</v>
      </c>
      <c r="C90" s="16">
        <f>C87*H26</f>
        <v>1925</v>
      </c>
      <c r="D90" s="14" t="s">
        <v>44</v>
      </c>
    </row>
    <row r="91" spans="2:4">
      <c r="B91" s="15" t="s">
        <v>34</v>
      </c>
      <c r="C91" s="16">
        <v>0</v>
      </c>
      <c r="D91" s="14" t="s">
        <v>42</v>
      </c>
    </row>
    <row r="92" spans="2:4" ht="15.75">
      <c r="B92" s="15"/>
      <c r="C92" s="28">
        <f>SUM(C87:C91)</f>
        <v>73305.960000000006</v>
      </c>
      <c r="D92" s="14"/>
    </row>
    <row r="94" spans="2:4" ht="26.25">
      <c r="B94" s="21" t="s">
        <v>49</v>
      </c>
    </row>
    <row r="96" spans="2:4" ht="15.75">
      <c r="B96" s="27" t="s">
        <v>50</v>
      </c>
      <c r="C96" s="14" t="s">
        <v>51</v>
      </c>
      <c r="D96" s="14"/>
    </row>
    <row r="97" spans="2:4">
      <c r="B97" s="15" t="s">
        <v>26</v>
      </c>
      <c r="C97" s="16">
        <v>71381</v>
      </c>
      <c r="D97" s="14"/>
    </row>
    <row r="98" spans="2:4">
      <c r="B98" s="15" t="s">
        <v>29</v>
      </c>
      <c r="C98" s="16">
        <f>(C97+C100+C101)*H23</f>
        <v>1408.2043679999997</v>
      </c>
      <c r="D98" s="14" t="s">
        <v>39</v>
      </c>
    </row>
    <row r="99" spans="2:4">
      <c r="B99" s="15" t="s">
        <v>31</v>
      </c>
      <c r="C99" s="16">
        <v>0</v>
      </c>
      <c r="D99" s="14" t="s">
        <v>40</v>
      </c>
    </row>
    <row r="100" spans="2:4">
      <c r="B100" s="15" t="s">
        <v>32</v>
      </c>
      <c r="C100" s="16">
        <f>C97*H26</f>
        <v>1962.9775</v>
      </c>
      <c r="D100" s="14" t="s">
        <v>44</v>
      </c>
    </row>
    <row r="101" spans="2:4">
      <c r="B101" s="15" t="s">
        <v>34</v>
      </c>
      <c r="C101" s="16">
        <v>0</v>
      </c>
      <c r="D101" s="14" t="s">
        <v>42</v>
      </c>
    </row>
    <row r="102" spans="2:4" ht="15.75">
      <c r="B102" s="15"/>
      <c r="C102" s="28">
        <f>SUM(C97:C101)</f>
        <v>74752.181868</v>
      </c>
      <c r="D102" s="14"/>
    </row>
    <row r="104" spans="2:4" ht="26.25">
      <c r="B104" s="21" t="s">
        <v>52</v>
      </c>
    </row>
    <row r="106" spans="2:4" ht="15.75">
      <c r="B106" s="27" t="s">
        <v>50</v>
      </c>
      <c r="C106" s="14" t="s">
        <v>53</v>
      </c>
      <c r="D106" s="14"/>
    </row>
    <row r="107" spans="2:4">
      <c r="B107" s="15" t="s">
        <v>26</v>
      </c>
      <c r="C107" s="16">
        <v>69356</v>
      </c>
      <c r="D107" s="14"/>
    </row>
    <row r="108" spans="2:4">
      <c r="B108" s="15" t="s">
        <v>29</v>
      </c>
      <c r="C108" s="16">
        <f>(C107+C110+C111)*H23</f>
        <v>1368.2551679999997</v>
      </c>
      <c r="D108" s="14" t="s">
        <v>39</v>
      </c>
    </row>
    <row r="109" spans="2:4">
      <c r="B109" s="15" t="s">
        <v>31</v>
      </c>
      <c r="C109" s="16">
        <v>0</v>
      </c>
      <c r="D109" s="14" t="s">
        <v>40</v>
      </c>
    </row>
    <row r="110" spans="2:4">
      <c r="B110" s="15" t="s">
        <v>32</v>
      </c>
      <c r="C110" s="16">
        <f>C107*H26</f>
        <v>1907.29</v>
      </c>
      <c r="D110" s="14" t="s">
        <v>44</v>
      </c>
    </row>
    <row r="111" spans="2:4">
      <c r="B111" s="15" t="s">
        <v>34</v>
      </c>
      <c r="C111" s="16">
        <v>0</v>
      </c>
      <c r="D111" s="14" t="s">
        <v>42</v>
      </c>
    </row>
    <row r="112" spans="2:4" ht="15.75">
      <c r="B112" s="15"/>
      <c r="C112" s="28">
        <f>SUM(C107:C111)</f>
        <v>72631.545167999997</v>
      </c>
      <c r="D112" s="14"/>
    </row>
    <row r="114" spans="2:2" ht="26.25">
      <c r="B114" s="21" t="s">
        <v>52</v>
      </c>
    </row>
  </sheetData>
  <mergeCells count="20">
    <mergeCell ref="I28:S28"/>
    <mergeCell ref="O18:U18"/>
    <mergeCell ref="O15:U15"/>
    <mergeCell ref="O17:U17"/>
    <mergeCell ref="D19:E19"/>
    <mergeCell ref="F19:N19"/>
    <mergeCell ref="I23:J23"/>
    <mergeCell ref="I24:J24"/>
    <mergeCell ref="I26:S26"/>
    <mergeCell ref="I25:O25"/>
    <mergeCell ref="B4:N4"/>
    <mergeCell ref="B13:N13"/>
    <mergeCell ref="D18:E18"/>
    <mergeCell ref="F18:N18"/>
    <mergeCell ref="D15:E15"/>
    <mergeCell ref="F15:N15"/>
    <mergeCell ref="D16:E16"/>
    <mergeCell ref="F16:N16"/>
    <mergeCell ref="D17:E17"/>
    <mergeCell ref="F17:N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f563977-8289-4c40-a91a-34ef39a8d5ff" xsi:nil="true"/>
    <_ip_UnifiedCompliancePolicyProperties xmlns="http://schemas.microsoft.com/sharepoint/v3" xsi:nil="true"/>
    <lcf76f155ced4ddcb4097134ff3c332f xmlns="d4e553d0-f92a-4c4f-b3e1-d56cab900eb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B4451448B5024C9AFD8004339B680A" ma:contentTypeVersion="16" ma:contentTypeDescription="Create a new document." ma:contentTypeScope="" ma:versionID="60ce9da57c7fbf4d52780d3886fbc03c">
  <xsd:schema xmlns:xsd="http://www.w3.org/2001/XMLSchema" xmlns:xs="http://www.w3.org/2001/XMLSchema" xmlns:p="http://schemas.microsoft.com/office/2006/metadata/properties" xmlns:ns1="http://schemas.microsoft.com/sharepoint/v3" xmlns:ns2="d4e553d0-f92a-4c4f-b3e1-d56cab900eb7" xmlns:ns3="3f563977-8289-4c40-a91a-34ef39a8d5ff" targetNamespace="http://schemas.microsoft.com/office/2006/metadata/properties" ma:root="true" ma:fieldsID="3b75175a5f86161a78edd50e2f948419" ns1:_="" ns2:_="" ns3:_="">
    <xsd:import namespace="http://schemas.microsoft.com/sharepoint/v3"/>
    <xsd:import namespace="d4e553d0-f92a-4c4f-b3e1-d56cab900eb7"/>
    <xsd:import namespace="3f563977-8289-4c40-a91a-34ef39a8d5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e553d0-f92a-4c4f-b3e1-d56cab900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06f4e7a-5f2a-46e2-a2e6-7e9634f15fb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563977-8289-4c40-a91a-34ef39a8d5f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595c2d-e250-4f2f-b542-5af32a9c1e43}" ma:internalName="TaxCatchAll" ma:showField="CatchAllData" ma:web="3f563977-8289-4c40-a91a-34ef39a8d5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239E8-3ADC-40F8-AB18-2D851C46BBCA}"/>
</file>

<file path=customXml/itemProps2.xml><?xml version="1.0" encoding="utf-8"?>
<ds:datastoreItem xmlns:ds="http://schemas.openxmlformats.org/officeDocument/2006/customXml" ds:itemID="{13F37E1C-F48B-44A6-BDE5-A60452F4FFA4}"/>
</file>

<file path=customXml/itemProps3.xml><?xml version="1.0" encoding="utf-8"?>
<ds:datastoreItem xmlns:ds="http://schemas.openxmlformats.org/officeDocument/2006/customXml" ds:itemID="{D9B41885-78B4-4A61-AC09-BF826E8BD35C}"/>
</file>

<file path=docMetadata/LabelInfo.xml><?xml version="1.0" encoding="utf-8"?>
<clbl:labelList xmlns:clbl="http://schemas.microsoft.com/office/2020/mipLabelMetadata">
  <clbl:label id="{dbdcabb0-4c58-4f31-8c4c-94b89ab3b9f6}" enabled="1" method="Standard" siteId="{7c2da93e-cc41-4f85-94d2-a124c32f9b3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Nørgaard Høgh</dc:creator>
  <cp:keywords/>
  <dc:description/>
  <cp:lastModifiedBy>Troels Mørk</cp:lastModifiedBy>
  <cp:revision/>
  <dcterms:created xsi:type="dcterms:W3CDTF">2023-08-16T06:35:33Z</dcterms:created>
  <dcterms:modified xsi:type="dcterms:W3CDTF">2025-09-17T06:50:51Z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rnh0215</vt:lpwstr>
  </property>
  <property fmtid="{D5CDD505-2E9C-101B-9397-08002B2CF9AE}" pid="3" name="DL_AuthorInitials">
    <vt:lpwstr>rnh0215</vt:lpwstr>
  </property>
  <property fmtid="{D5CDD505-2E9C-101B-9397-08002B2CF9AE}" pid="4" name="fInit">
    <vt:lpwstr>rnh0215</vt:lpwstr>
  </property>
  <property fmtid="{D5CDD505-2E9C-101B-9397-08002B2CF9AE}" pid="5" name="fNavn">
    <vt:lpwstr>Rasmus Nørgaard Høgh</vt:lpwstr>
  </property>
  <property fmtid="{D5CDD505-2E9C-101B-9397-08002B2CF9AE}" pid="6" name="fAfdeling">
    <vt:lpwstr>Havnegade</vt:lpwstr>
  </property>
  <property fmtid="{D5CDD505-2E9C-101B-9397-08002B2CF9AE}" pid="7" name="fTlf">
    <vt:lpwstr>32 66 14 20</vt:lpwstr>
  </property>
  <property fmtid="{D5CDD505-2E9C-101B-9397-08002B2CF9AE}" pid="8" name="fEpost">
    <vt:lpwstr>rnh@finansforbundet.dk</vt:lpwstr>
  </property>
  <property fmtid="{D5CDD505-2E9C-101B-9397-08002B2CF9AE}" pid="9" name="fLogo">
    <vt:lpwstr>http://www.exformatics.com/images/logo_new.jpg</vt:lpwstr>
  </property>
  <property fmtid="{D5CDD505-2E9C-101B-9397-08002B2CF9AE}" pid="10" name="EXDocumentID">
    <vt:lpwstr>000552108</vt:lpwstr>
  </property>
  <property fmtid="{D5CDD505-2E9C-101B-9397-08002B2CF9AE}" pid="11" name="ContentTypeId">
    <vt:lpwstr>0x010100D4B4451448B5024C9AFD8004339B680A</vt:lpwstr>
  </property>
  <property fmtid="{D5CDD505-2E9C-101B-9397-08002B2CF9AE}" pid="12" name="fKontor">
    <vt:lpwstr>2.14.72</vt:lpwstr>
  </property>
  <property fmtid="{D5CDD505-2E9C-101B-9397-08002B2CF9AE}" pid="13" name="MediaServiceImageTags">
    <vt:lpwstr/>
  </property>
</Properties>
</file>